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95" activeTab="0"/>
  </bookViews>
  <sheets>
    <sheet name="BIEU 04 TT90 " sheetId="1" r:id="rId1"/>
    <sheet name="du toan " sheetId="2" r:id="rId2"/>
    <sheet name="bieu3" sheetId="3" r:id="rId3"/>
  </sheets>
  <definedNames>
    <definedName name="_xlnm.Print_Area" localSheetId="0">'BIEU 04 TT90 '!$A$1:$F$175</definedName>
    <definedName name="_xlnm.Print_Titles" localSheetId="0">'BIEU 04 TT90 '!$7:$8</definedName>
    <definedName name="_xlnm.Print_Titles" localSheetId="1">'du toan '!$10:$10</definedName>
  </definedNames>
  <calcPr fullCalcOnLoad="1"/>
</workbook>
</file>

<file path=xl/sharedStrings.xml><?xml version="1.0" encoding="utf-8"?>
<sst xmlns="http://schemas.openxmlformats.org/spreadsheetml/2006/main" count="319" uniqueCount="186">
  <si>
    <t xml:space="preserve">CHƯƠNG : 622 , LOẠI:490                                                </t>
  </si>
  <si>
    <t xml:space="preserve">CÔNG KHAI </t>
  </si>
  <si>
    <t>TT</t>
  </si>
  <si>
    <t>Nội dung</t>
  </si>
  <si>
    <t>II</t>
  </si>
  <si>
    <t>Dự toán chi ngân sách nhà Nước</t>
  </si>
  <si>
    <t>I</t>
  </si>
  <si>
    <t>III</t>
  </si>
  <si>
    <t xml:space="preserve">THỦ TRƯỞNG ĐƠN VỊ </t>
  </si>
  <si>
    <t xml:space="preserve">Dự toán được giao </t>
  </si>
  <si>
    <t xml:space="preserve">                                                                    Đvt: dồng </t>
  </si>
  <si>
    <t>Hỗ trợ chi phí học tập</t>
  </si>
  <si>
    <t>Số
TT</t>
  </si>
  <si>
    <t xml:space="preserve">                Biểu số 2 - Ban hành kèm theo thông tư số 90/2018/TT-BTC ngày 28 tháng 09 năm 2018 của Bộ Tài chính </t>
  </si>
  <si>
    <t xml:space="preserve">                                                           ( Dùng cho đơn vị sử dụng ngân sách )                                                            </t>
  </si>
  <si>
    <t>Đvt: đồng</t>
  </si>
  <si>
    <t>A</t>
  </si>
  <si>
    <t>Kinh phí thường xuyên</t>
  </si>
  <si>
    <t>Kinh phí không thường xuyên</t>
  </si>
  <si>
    <t xml:space="preserve">                Biểu số :04 - Ban hành kèm theo Thông tư số 90 ngày 28 tháng 09 năm 2018 của Bộ Tài chính </t>
  </si>
  <si>
    <t>Tổng số liệu báo cáo quyết toán</t>
  </si>
  <si>
    <t xml:space="preserve">Tổng số liệu quyết toán được duyệt </t>
  </si>
  <si>
    <t>chênh
 lệch</t>
  </si>
  <si>
    <r>
      <t xml:space="preserve">Số quyết toán được duyệt chi tiết từng đơn vị trực thuộc </t>
    </r>
    <r>
      <rPr>
        <sz val="10"/>
        <rFont val="Arial"/>
        <family val="2"/>
      </rPr>
      <t>(nếu có đơn vị trực thuộc)</t>
    </r>
  </si>
  <si>
    <t>40% thu quỹ căn tin CCTL</t>
  </si>
  <si>
    <t xml:space="preserve">ĐƠN VI : TH TVÕ THỊ SÁU                                 </t>
  </si>
  <si>
    <t>1.Tiền Lương</t>
  </si>
  <si>
    <t>2.Phụ cấp Lương</t>
  </si>
  <si>
    <t>3.Các khoản đóng góp</t>
  </si>
  <si>
    <t>Các khoản TT khác cho cá nhân</t>
  </si>
  <si>
    <t xml:space="preserve">Tăng thu nhập ( sau khi tiết kiệm từng tháng ) </t>
  </si>
  <si>
    <t>Cước phí ĐT 150 X 12 tháng</t>
  </si>
  <si>
    <t>Sách báo tạp chí thư viện</t>
  </si>
  <si>
    <t>Tàu xe</t>
  </si>
  <si>
    <t xml:space="preserve">Phụ cấp  CTP </t>
  </si>
  <si>
    <t xml:space="preserve">Thuê Phòng ngủ </t>
  </si>
  <si>
    <t>Thuê phương tiện vận chuyển</t>
  </si>
  <si>
    <t xml:space="preserve">Chi tiếp khách </t>
  </si>
  <si>
    <t>Sửa chữa nhà cửa</t>
  </si>
  <si>
    <t>Thiết bị phòng cháy chữa cháy, máy bơm nước</t>
  </si>
  <si>
    <t>Thiết bị tin học</t>
  </si>
  <si>
    <t>Sữa chữa điện nước</t>
  </si>
  <si>
    <t>Sửa chữa tài sản khác</t>
  </si>
  <si>
    <t>Chi mua hàng hóa, vật tư chuyên môn , 
Trang thiết bị  dạy  học</t>
  </si>
  <si>
    <t>Chi mua ,in ấn tài liệu CM</t>
  </si>
  <si>
    <t xml:space="preserve">Đồng phục </t>
  </si>
  <si>
    <t>Hỗ trợ và bồi dưỡng giáo viên thi,dẫn học sinh đi thi  phong trào, văn hóa, TDTT, ...</t>
  </si>
  <si>
    <t>Sinh hoạt hè</t>
  </si>
  <si>
    <t>Chi phí thuê mướn</t>
  </si>
  <si>
    <t>Chi nghiệp vụ chuyên môn</t>
  </si>
  <si>
    <t>Đồng phục Bảo vệ</t>
  </si>
  <si>
    <t>CÁC KHOẢN CHI KHÁC</t>
  </si>
  <si>
    <t>Kế toán</t>
  </si>
  <si>
    <t>Trương Thị Thanh Nhàn</t>
  </si>
  <si>
    <t xml:space="preserve">ĐƠN VI : TH VÕ THỊ SÁU                       </t>
  </si>
  <si>
    <t>Cước  phí Internet 550 X 12T</t>
  </si>
  <si>
    <t>Khám sức khỏe học sinh</t>
  </si>
  <si>
    <t>Tiền lương</t>
  </si>
  <si>
    <t>Chi khác</t>
  </si>
  <si>
    <t>HOẠT ĐỘNG CHUYÊN MÔN</t>
  </si>
  <si>
    <t>Dịch vụ công cộng</t>
  </si>
  <si>
    <t>Vật tư văn phòng</t>
  </si>
  <si>
    <t xml:space="preserve"> Thông tin tuyên truyền</t>
  </si>
  <si>
    <t xml:space="preserve"> Công tác phí</t>
  </si>
  <si>
    <t>Chi Phí thuê mướn</t>
  </si>
  <si>
    <t>Thuê đào tạo</t>
  </si>
  <si>
    <t xml:space="preserve"> Sửa chữa thường xuyên</t>
  </si>
  <si>
    <t xml:space="preserve"> Nghiệp vụ chuyên môn   </t>
  </si>
  <si>
    <t>Mua sắm tài sản vô hình</t>
  </si>
  <si>
    <t xml:space="preserve">Bảo trì phần mền công nghệ thông tin </t>
  </si>
  <si>
    <t>Các khoản chi khác</t>
  </si>
  <si>
    <t>Mua cây xanh theo TT 40 HTTHSTC</t>
  </si>
  <si>
    <t>Chi công tác Đảng</t>
  </si>
  <si>
    <t>Học bổng và hỗ trợ cho học sinh</t>
  </si>
  <si>
    <t>Đào tạo GV (Khuyến khích đào tạo )</t>
  </si>
  <si>
    <t>Bến cát, ngày 04  tháng 5 năm 2020</t>
  </si>
  <si>
    <t>Kinh phí thường xuyên CCTL</t>
  </si>
  <si>
    <t>Tổng lương +các khoản đóng góp</t>
  </si>
  <si>
    <t>Sửa chữa máy photo</t>
  </si>
  <si>
    <t xml:space="preserve">TỔNG CỘNG : </t>
  </si>
  <si>
    <t xml:space="preserve">KINH PHÍ THƯỜNG XUYÊN </t>
  </si>
  <si>
    <t>KINH PHÍ KHÔNG THƯỜNG XUYÊN</t>
  </si>
  <si>
    <t>STT</t>
  </si>
  <si>
    <t>Lập biểu</t>
  </si>
  <si>
    <t>Biểu số 3 - Ban hành kèm theo Thông tư số 90 ngày 28 tháng 9 năm 2018 của Bộ Tài chính</t>
  </si>
  <si>
    <t>Đơn vị: TRƯỜNG TIỂU HỌC VÕ THỊ SÁU</t>
  </si>
  <si>
    <t>Chương: 622</t>
  </si>
  <si>
    <t>CÔNG KHAI THỰC HIỆN DỰ TOÁN THU-CHI NGÂN SÁCH</t>
  </si>
  <si>
    <t>(Dùng cho đơn vị dự toán cấp trên và đơn vị dự toán sử dụng ngân sách nhà nước)</t>
  </si>
  <si>
    <t>Căn cứ Nghị định số 163/2016/NĐ-CP ngày 21 tháng 12 năm 2016 của Chính phủ quy định chi tiết thi hành một số điều của Luật Ngân sách nhà nước;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 sau:</t>
  </si>
  <si>
    <t>Dự toán năm</t>
  </si>
  <si>
    <t>Chi sự nghiệp</t>
  </si>
  <si>
    <t>Kinh phí nhiệm vụ thường xuyên</t>
  </si>
  <si>
    <t>Kinh phí nhiệm vụ không thường xuyên</t>
  </si>
  <si>
    <t xml:space="preserve">Lập biểu </t>
  </si>
  <si>
    <t xml:space="preserve">PHAN THANH TÙNG </t>
  </si>
  <si>
    <t xml:space="preserve">Ước thực hiện quý trong quý </t>
  </si>
  <si>
    <t>NGUYỄN SỸ AN QUỐC</t>
  </si>
  <si>
    <t>Phụ cấp trách nhiệm ( 0.1*1.490.000*12 T)</t>
  </si>
  <si>
    <t xml:space="preserve">17,5% BHXH </t>
  </si>
  <si>
    <t xml:space="preserve">3% BHYT </t>
  </si>
  <si>
    <t xml:space="preserve">1% BHTN </t>
  </si>
  <si>
    <t xml:space="preserve">2% KPCĐ </t>
  </si>
  <si>
    <t>Văn phòng phẩm</t>
  </si>
  <si>
    <t xml:space="preserve">Công cụ dụng cụ  </t>
  </si>
  <si>
    <t>Vật tư văn phòng khác</t>
  </si>
  <si>
    <t>Khoán tiền điện thoại 2 người x 200.000 x 12th</t>
  </si>
  <si>
    <t>Chi phí chuyển ATM</t>
  </si>
  <si>
    <t xml:space="preserve">Chi hỗ trợ khác </t>
  </si>
  <si>
    <t>Tiền hỗ trợ công tác thư viện ( 0,2*1490,000*12T)</t>
  </si>
  <si>
    <t>Tiền hỗ trợ GV phổ cập giáo dục( 0,3*1490*12T)</t>
  </si>
  <si>
    <t>Tiền thêm giờ thêm buổi theo CV1801/SGD</t>
  </si>
  <si>
    <t xml:space="preserve">Tiền GV dạy vượt 20%  số học sinh theo
 NQ 07/2019/QĐ-HDND </t>
  </si>
  <si>
    <t xml:space="preserve"> Tồn chuyển sang</t>
  </si>
  <si>
    <t>chăm sóc sức khỏe ban đầu</t>
  </si>
  <si>
    <t>Tổng số thu :</t>
  </si>
  <si>
    <t>Tổng số chi</t>
  </si>
  <si>
    <t>IV</t>
  </si>
  <si>
    <t xml:space="preserve">         </t>
  </si>
  <si>
    <t>Lập bảng</t>
  </si>
  <si>
    <t>Phan Thanh Tùng</t>
  </si>
  <si>
    <t xml:space="preserve"> ( kèm theo quyết đính số          /TH   ngày        /         / 2023  của tường Tiểu học Võ Thị Sáu  )</t>
  </si>
  <si>
    <t>Tồn năm 2022 mang sang</t>
  </si>
  <si>
    <t>Kinh phí cấp 2023</t>
  </si>
  <si>
    <t>Lương BC (75,11*1,490,000*12th)</t>
  </si>
  <si>
    <t>Lương HĐ NĐ 68 /2000 ( 18,720,000 *12th)</t>
  </si>
  <si>
    <t>Lương hợp đồng ngắn hạn (42,226,000*9th)</t>
  </si>
  <si>
    <t>Phụ cấp chức vụ (2,1  *1490*12T)</t>
  </si>
  <si>
    <t>Phụ cấp ưu đãi nghề ( 20,4222 *1490.000*12 tháng)</t>
  </si>
  <si>
    <t>Phụ cấp thâm niên nghề (14,2763 *1490.000*12T)</t>
  </si>
  <si>
    <t>Phụ cấp vượt khung 1,5437 x 1.490.000 đồng x 12 T</t>
  </si>
  <si>
    <t xml:space="preserve">Hỗ trợ thủ quỹ </t>
  </si>
  <si>
    <t>Hỗ trợ giáo viên thể dục ngoài trời</t>
  </si>
  <si>
    <t xml:space="preserve">Chi tiền điện </t>
  </si>
  <si>
    <t xml:space="preserve">Chi tiền nước </t>
  </si>
  <si>
    <t>Vệ sinh môi trường</t>
  </si>
  <si>
    <t>Khoán CTP 2 người x 500.000 x 12  tháng</t>
  </si>
  <si>
    <t>Chi phí thuê mướn khác</t>
  </si>
  <si>
    <t>Mua sắm tài sản phục vụ công tác</t>
  </si>
  <si>
    <t xml:space="preserve">Chi tiền nước uống học sinh </t>
  </si>
  <si>
    <t>Khen thưởng học sinh (16 lớp)</t>
  </si>
  <si>
    <t>Hỗ trợ Bí thư chi bộ</t>
  </si>
  <si>
    <t xml:space="preserve">10% Tiết kiệm thực hiện điều chỉnh tiền lương </t>
  </si>
  <si>
    <t>Tiền trợ cấp 30% GV ( 6,0480*1490 * 12T)</t>
  </si>
  <si>
    <t>Tiền hỗ trợ Bảo vệ (2 BV  x 600,000 x 12th )</t>
  </si>
  <si>
    <t>Tiền HT NV phục vụ ( 2 NV x 500,000 x 12th)</t>
  </si>
  <si>
    <t>Tiền hỗ trợ 20/11 (33 người  x 200.000 đ)</t>
  </si>
  <si>
    <t>Tiền hỗ trợ khác địa bàn 100,000 *12 th</t>
  </si>
  <si>
    <t>Tiền hỗ trợ thuê nhà trọ .0,7 *1490,000 *12 th</t>
  </si>
  <si>
    <t xml:space="preserve">Mua vật tư phòng chống dịch bệnh Covid-19 </t>
  </si>
  <si>
    <t>Tiền tết (2.000.000 đồng /ng x 33 người )</t>
  </si>
  <si>
    <t xml:space="preserve">NGUỒN CẢI CÁCH TiỀN LƯƠNG </t>
  </si>
  <si>
    <t xml:space="preserve">Chi bảo hiểm tài sản và phương tiện </t>
  </si>
  <si>
    <t>Tổng kinh phí năm 2023</t>
  </si>
  <si>
    <t xml:space="preserve">                                                             Mỹ Phước, ngày     12  tháng   01  năm 2023</t>
  </si>
  <si>
    <t xml:space="preserve">  DỰ TOÁN THU - CHI NGÂN SÁCH ĐỊA PHƯƠNG NĂM 2023</t>
  </si>
  <si>
    <t>KINH PHÍ THƯỜNG XUYÊN</t>
  </si>
  <si>
    <t>Tiền hỗ trợ khác</t>
  </si>
  <si>
    <t xml:space="preserve">Chi  khác </t>
  </si>
  <si>
    <t xml:space="preserve">Tiền nước uống giáo viên </t>
  </si>
  <si>
    <t xml:space="preserve">Tăng thu nhập </t>
  </si>
  <si>
    <t xml:space="preserve">Hỗ trợ khác </t>
  </si>
  <si>
    <t>Chi mua thuốc , vật tư y tế</t>
  </si>
  <si>
    <t xml:space="preserve">Chi mua hàng hóa, vật tư chuyên môn , </t>
  </si>
  <si>
    <t xml:space="preserve">  QUYẾT TOÁN THU- CHI NSNN QUÝ III  NĂM 2023</t>
  </si>
  <si>
    <t>Bến cát  , ngày   15  tháng  10 năm 2023</t>
  </si>
  <si>
    <t xml:space="preserve">Lương BC </t>
  </si>
  <si>
    <t>Lương HĐ NĐ 111</t>
  </si>
  <si>
    <t xml:space="preserve">Phụ cấp chức vụ </t>
  </si>
  <si>
    <t>Phụ cấp trách nhiệm</t>
  </si>
  <si>
    <t xml:space="preserve">Phụ cấp ưu đãi nghề </t>
  </si>
  <si>
    <t xml:space="preserve">Lương hợp đồng ngắn hạn </t>
  </si>
  <si>
    <t xml:space="preserve"> Tiền lương </t>
  </si>
  <si>
    <t>Quý  III  năm 2023</t>
  </si>
  <si>
    <t xml:space="preserve">Phụ cấp thâm niên vượt khung ,thâm niên nghề </t>
  </si>
  <si>
    <t>Bến cát  , ngày  15   tháng  10 năm 2023</t>
  </si>
  <si>
    <t>Ước thực hiện quý  3/Dự toán năm 2023 (tỷ lệ %)</t>
  </si>
  <si>
    <t>Ước thực hiện quý 3/2023 so với cùng kỳ năm 2022(tỷ lệ %)</t>
  </si>
  <si>
    <t>Kinh phí cải cách tiền lương</t>
  </si>
  <si>
    <t>Chi lương nhân viên y tế</t>
  </si>
  <si>
    <t>Tiền phù hiệu</t>
  </si>
  <si>
    <t xml:space="preserve">Tiền khăn ca </t>
  </si>
  <si>
    <t>Kinh phí  nguồn thu  huy động</t>
  </si>
  <si>
    <t>Thu khác</t>
  </si>
  <si>
    <t>V</t>
  </si>
  <si>
    <t>Tồn Cuối quí</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</si>
</sst>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_(* \(#,##0\);_(* &quot;-&quot;??_);_(@_)"/>
    <numFmt numFmtId="177" formatCode="_(* #,##0.000_);_(* \(#,##0.000\);_(* &quot;-&quot;??_);_(@_)"/>
    <numFmt numFmtId="178" formatCode="_(* #,##0.0_);_(* \(#,##0.0\);_(* &quot;-&quot;??_);_(@_)"/>
    <numFmt numFmtId="179" formatCode="#,##0.0"/>
    <numFmt numFmtId="180" formatCode="_-* #,##0\ _₫_-;\-* #,##0\ _₫_-;_-* &quot;-&quot;??\ _₫_-;_-@_-"/>
    <numFmt numFmtId="181" formatCode="_(* #,##0_);_(* \(#,##0\);_(* \-??_);_(@_)"/>
    <numFmt numFmtId="182" formatCode="_(* #,##0.0_);_(* \(#,##0.0\);_(* &quot;-&quot;_);_(@_)"/>
  </numFmts>
  <fonts count="98">
    <font>
      <sz val="10"/>
      <name val="Arial"/>
      <family val="2"/>
    </font>
    <font>
      <sz val="12"/>
      <name val="Calibri"/>
      <family val="2"/>
    </font>
    <font>
      <b/>
      <sz val="10"/>
      <name val="Arial"/>
      <family val="2"/>
    </font>
    <font>
      <b/>
      <sz val="12"/>
      <name val="Arial"/>
      <family val="2"/>
    </font>
    <font>
      <b/>
      <sz val="14"/>
      <name val="Arial"/>
      <family val="2"/>
    </font>
    <font>
      <sz val="12"/>
      <name val="Arial"/>
      <family val="2"/>
    </font>
    <font>
      <sz val="14"/>
      <name val="Arial"/>
      <family val="2"/>
    </font>
    <font>
      <sz val="12"/>
      <name val="VNI-Times"/>
      <family val="0"/>
    </font>
    <font>
      <sz val="12"/>
      <name val="Times New Roman"/>
      <family val="1"/>
    </font>
    <font>
      <b/>
      <sz val="12"/>
      <name val="VNI-Times"/>
      <family val="0"/>
    </font>
    <font>
      <i/>
      <sz val="10"/>
      <name val="Arial"/>
      <family val="2"/>
    </font>
    <font>
      <sz val="11"/>
      <name val="Times New Roman"/>
      <family val="1"/>
    </font>
    <font>
      <b/>
      <sz val="11"/>
      <name val="Times New Roman"/>
      <family val="1"/>
    </font>
    <font>
      <sz val="11"/>
      <color indexed="8"/>
      <name val="Calibri"/>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1"/>
      <color indexed="8"/>
      <name val="Calibri"/>
      <family val="2"/>
    </font>
    <font>
      <b/>
      <sz val="18"/>
      <color indexed="62"/>
      <name val="Calibri Light"/>
      <family val="2"/>
    </font>
    <font>
      <u val="single"/>
      <sz val="11"/>
      <color indexed="12"/>
      <name val="Calibri"/>
      <family val="2"/>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53"/>
      <name val="Calibri"/>
      <family val="2"/>
    </font>
    <font>
      <sz val="11"/>
      <color indexed="17"/>
      <name val="Calibri"/>
      <family val="2"/>
    </font>
    <font>
      <b/>
      <sz val="11"/>
      <color indexed="53"/>
      <name val="Calibri"/>
      <family val="2"/>
    </font>
    <font>
      <sz val="8"/>
      <name val="Arial"/>
      <family val="2"/>
    </font>
    <font>
      <b/>
      <sz val="12"/>
      <name val="Times New Roman"/>
      <family val="1"/>
    </font>
    <font>
      <b/>
      <sz val="12"/>
      <color indexed="10"/>
      <name val="Times New Roman"/>
      <family val="1"/>
    </font>
    <font>
      <sz val="12"/>
      <color indexed="10"/>
      <name val="Times New Roman"/>
      <family val="1"/>
    </font>
    <font>
      <sz val="10"/>
      <name val="Times New Roman"/>
      <family val="1"/>
    </font>
    <font>
      <b/>
      <sz val="12"/>
      <color indexed="8"/>
      <name val="Times New Roman"/>
      <family val="1"/>
    </font>
    <font>
      <sz val="12"/>
      <color indexed="8"/>
      <name val="Times New Roman"/>
      <family val="1"/>
    </font>
    <font>
      <b/>
      <sz val="16"/>
      <name val="Times New Roman"/>
      <family val="1"/>
    </font>
    <font>
      <b/>
      <sz val="9"/>
      <name val="Times New Roman"/>
      <family val="1"/>
    </font>
    <font>
      <sz val="9"/>
      <color indexed="8"/>
      <name val="Arial Narrow"/>
      <family val="2"/>
    </font>
    <font>
      <i/>
      <sz val="12"/>
      <name val="Arial"/>
      <family val="2"/>
    </font>
    <font>
      <b/>
      <sz val="14"/>
      <name val="Times New Roman"/>
      <family val="1"/>
    </font>
    <font>
      <b/>
      <sz val="11"/>
      <color indexed="8"/>
      <name val="Times New Roman"/>
      <family val="1"/>
    </font>
    <font>
      <b/>
      <sz val="10"/>
      <color indexed="8"/>
      <name val="Times New Roman"/>
      <family val="1"/>
    </font>
    <font>
      <sz val="10"/>
      <color indexed="8"/>
      <name val="Arial"/>
      <family val="2"/>
    </font>
    <font>
      <i/>
      <sz val="12"/>
      <color indexed="8"/>
      <name val="Times New Roman"/>
      <family val="1"/>
    </font>
    <font>
      <b/>
      <u val="single"/>
      <sz val="12"/>
      <color indexed="8"/>
      <name val="Times New Roman"/>
      <family val="1"/>
    </font>
    <font>
      <b/>
      <sz val="16"/>
      <color indexed="8"/>
      <name val="Times New Roman"/>
      <family val="1"/>
    </font>
    <font>
      <sz val="10"/>
      <color indexed="8"/>
      <name val="Times New Roman"/>
      <family val="1"/>
    </font>
    <font>
      <b/>
      <sz val="9.75"/>
      <color indexed="8"/>
      <name val="Times New Roman"/>
      <family val="1"/>
    </font>
    <font>
      <b/>
      <sz val="9"/>
      <color indexed="8"/>
      <name val="Arial Narrow"/>
      <family val="2"/>
    </font>
    <font>
      <sz val="9.75"/>
      <color indexed="8"/>
      <name val="Times New Roman"/>
      <family val="1"/>
    </font>
    <font>
      <b/>
      <sz val="10"/>
      <name val="Times New Roman"/>
      <family val="1"/>
    </font>
    <font>
      <b/>
      <i/>
      <sz val="12"/>
      <name val="Arial"/>
      <family val="2"/>
    </font>
    <font>
      <b/>
      <sz val="11"/>
      <name val="Arial"/>
      <family val="2"/>
    </font>
    <font>
      <sz val="12"/>
      <color indexed="8"/>
      <name val="Arial Narrow"/>
      <family val="2"/>
    </font>
    <font>
      <b/>
      <sz val="12"/>
      <color indexed="8"/>
      <name val="Arial Narrow"/>
      <family val="2"/>
    </font>
    <font>
      <sz val="12"/>
      <color indexed="8"/>
      <name val="Arial"/>
      <family val="2"/>
    </font>
    <font>
      <b/>
      <u val="single"/>
      <sz val="12"/>
      <name val="Times New Roman"/>
      <family val="1"/>
    </font>
    <font>
      <sz val="11"/>
      <color indexed="8"/>
      <name val="Times New Roman"/>
      <family val="1"/>
    </font>
    <font>
      <sz val="11"/>
      <name val="Arial"/>
      <family val="2"/>
    </font>
    <font>
      <b/>
      <sz val="10"/>
      <name val="VNI-Times"/>
      <family val="0"/>
    </font>
    <font>
      <b/>
      <u val="single"/>
      <sz val="10"/>
      <name val="Times New Roman"/>
      <family val="1"/>
    </font>
    <font>
      <sz val="11"/>
      <color indexed="8"/>
      <name val="Arial"/>
      <family val="2"/>
    </font>
    <font>
      <sz val="10"/>
      <color indexed="10"/>
      <name val="Arial"/>
      <family val="2"/>
    </font>
    <font>
      <b/>
      <sz val="18"/>
      <color indexed="10"/>
      <name val="Arial"/>
      <family val="2"/>
    </font>
    <font>
      <b/>
      <sz val="11"/>
      <color indexed="10"/>
      <name val="Arial"/>
      <family val="2"/>
    </font>
    <font>
      <b/>
      <sz val="12"/>
      <color indexed="10"/>
      <name val="Arial"/>
      <family val="2"/>
    </font>
    <font>
      <b/>
      <i/>
      <sz val="12"/>
      <name val="Times New Roman"/>
      <family val="1"/>
    </font>
    <font>
      <i/>
      <sz val="10"/>
      <name val="Times New Roman"/>
      <family val="1"/>
    </font>
    <font>
      <b/>
      <sz val="10"/>
      <color indexed="10"/>
      <name val="Arial"/>
      <family val="2"/>
    </font>
    <font>
      <sz val="12"/>
      <color indexed="10"/>
      <name val="Arial"/>
      <family val="2"/>
    </font>
    <font>
      <b/>
      <sz val="14"/>
      <color indexed="10"/>
      <name val="Arial"/>
      <family val="2"/>
    </font>
    <font>
      <b/>
      <sz val="10"/>
      <color indexed="60"/>
      <name val="Arial"/>
      <family val="2"/>
    </font>
    <font>
      <b/>
      <sz val="12"/>
      <color indexed="60"/>
      <name val="Arial"/>
      <family val="2"/>
    </font>
    <font>
      <b/>
      <sz val="11"/>
      <color indexed="60"/>
      <name val="Arial"/>
      <family val="2"/>
    </font>
    <font>
      <sz val="10"/>
      <color rgb="FFFF0000"/>
      <name val="Arial"/>
      <family val="2"/>
    </font>
    <font>
      <b/>
      <sz val="18"/>
      <color rgb="FFFF0000"/>
      <name val="Arial"/>
      <family val="2"/>
    </font>
    <font>
      <b/>
      <sz val="11"/>
      <color rgb="FFFF0000"/>
      <name val="Arial"/>
      <family val="2"/>
    </font>
    <font>
      <b/>
      <sz val="12"/>
      <color rgb="FFFF0000"/>
      <name val="Arial"/>
      <family val="2"/>
    </font>
    <font>
      <sz val="12"/>
      <name val="Cambria"/>
      <family val="1"/>
    </font>
    <font>
      <b/>
      <i/>
      <sz val="12"/>
      <name val="Cambria"/>
      <family val="1"/>
    </font>
    <font>
      <i/>
      <sz val="10"/>
      <name val="Cambria"/>
      <family val="1"/>
    </font>
    <font>
      <b/>
      <sz val="11"/>
      <color theme="1"/>
      <name val="Times New Roman"/>
      <family val="1"/>
    </font>
    <font>
      <b/>
      <sz val="10"/>
      <color rgb="FFFF0000"/>
      <name val="Arial"/>
      <family val="2"/>
    </font>
    <font>
      <sz val="12"/>
      <color rgb="FFFF0000"/>
      <name val="Arial"/>
      <family val="2"/>
    </font>
    <font>
      <b/>
      <sz val="14"/>
      <color rgb="FFFF0000"/>
      <name val="Arial"/>
      <family val="2"/>
    </font>
    <font>
      <b/>
      <sz val="10"/>
      <color rgb="FFC00000"/>
      <name val="Arial"/>
      <family val="2"/>
    </font>
    <font>
      <b/>
      <sz val="12"/>
      <color rgb="FFC00000"/>
      <name val="Arial"/>
      <family val="2"/>
    </font>
    <font>
      <b/>
      <sz val="11"/>
      <color rgb="FFC00000"/>
      <name val="Arial"/>
      <family val="2"/>
    </font>
    <font>
      <sz val="11"/>
      <name val="Cambria"/>
      <family val="1"/>
    </font>
    <font>
      <b/>
      <sz val="11"/>
      <name val="Cambria"/>
      <family val="1"/>
    </font>
    <font>
      <b/>
      <sz val="10"/>
      <color theme="1"/>
      <name val="Times New Roman"/>
      <family val="1"/>
    </font>
    <font>
      <b/>
      <sz val="10"/>
      <name val="Cambria"/>
      <family val="1"/>
    </font>
    <font>
      <sz val="10"/>
      <color indexed="8"/>
      <name val="Cambria"/>
      <family val="1"/>
    </font>
    <font>
      <sz val="10"/>
      <name val="Cambria"/>
      <family val="1"/>
    </font>
  </fonts>
  <fills count="2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style="thin"/>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right style="thin"/>
      <top style="dotted"/>
      <bottom style="dotted"/>
    </border>
    <border>
      <left style="thin"/>
      <right>
        <color indexed="63"/>
      </right>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style="thin"/>
    </border>
    <border>
      <left style="thin">
        <color indexed="8"/>
      </left>
      <right>
        <color indexed="8"/>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17" fillId="14" borderId="0" applyNumberFormat="0" applyBorder="0" applyAlignment="0" applyProtection="0"/>
    <xf numFmtId="0" fontId="31" fillId="1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16" borderId="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26" fillId="0" borderId="3" applyNumberFormat="0" applyFill="0" applyAlignment="0" applyProtection="0"/>
    <xf numFmtId="0" fontId="16"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8" fillId="5" borderId="1" applyNumberFormat="0" applyAlignment="0" applyProtection="0"/>
    <xf numFmtId="0" fontId="29" fillId="0" borderId="6" applyNumberFormat="0" applyFill="0" applyAlignment="0" applyProtection="0"/>
    <xf numFmtId="0" fontId="27" fillId="17" borderId="0" applyNumberFormat="0" applyBorder="0" applyAlignment="0" applyProtection="0"/>
    <xf numFmtId="0" fontId="7" fillId="0" borderId="0">
      <alignment/>
      <protection/>
    </xf>
    <xf numFmtId="0" fontId="7" fillId="0" borderId="0">
      <alignment/>
      <protection/>
    </xf>
    <xf numFmtId="0" fontId="0" fillId="3" borderId="7" applyNumberFormat="0" applyFont="0" applyAlignment="0" applyProtection="0"/>
    <xf numFmtId="0" fontId="25" fillId="15"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9" applyNumberFormat="0" applyFill="0" applyAlignment="0" applyProtection="0"/>
    <xf numFmtId="0" fontId="14" fillId="0" borderId="0" applyNumberFormat="0" applyFill="0" applyBorder="0" applyAlignment="0" applyProtection="0"/>
  </cellStyleXfs>
  <cellXfs count="40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Alignment="1">
      <alignment horizontal="center"/>
    </xf>
    <xf numFmtId="0" fontId="5" fillId="0" borderId="0" xfId="0" applyFont="1" applyAlignment="1">
      <alignment/>
    </xf>
    <xf numFmtId="3" fontId="7" fillId="0" borderId="10" xfId="0" applyNumberFormat="1" applyFont="1" applyBorder="1" applyAlignment="1">
      <alignment/>
    </xf>
    <xf numFmtId="3" fontId="9" fillId="0" borderId="10" xfId="0" applyNumberFormat="1" applyFont="1" applyBorder="1" applyAlignment="1">
      <alignment/>
    </xf>
    <xf numFmtId="0" fontId="1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8" fillId="0" borderId="0" xfId="0" applyFont="1" applyAlignment="1">
      <alignment/>
    </xf>
    <xf numFmtId="0" fontId="79" fillId="0" borderId="0" xfId="0" applyFont="1" applyAlignment="1">
      <alignment horizontal="center"/>
    </xf>
    <xf numFmtId="0" fontId="80" fillId="0" borderId="10" xfId="0" applyFont="1" applyBorder="1" applyAlignment="1">
      <alignment horizontal="center"/>
    </xf>
    <xf numFmtId="3" fontId="0" fillId="0" borderId="0" xfId="0" applyNumberFormat="1" applyFont="1" applyAlignment="1">
      <alignment/>
    </xf>
    <xf numFmtId="0" fontId="0" fillId="0" borderId="11" xfId="0" applyFont="1" applyBorder="1" applyAlignment="1">
      <alignment/>
    </xf>
    <xf numFmtId="176" fontId="3" fillId="0" borderId="10" xfId="0" applyNumberFormat="1" applyFont="1" applyBorder="1" applyAlignment="1">
      <alignment horizontal="center"/>
    </xf>
    <xf numFmtId="0" fontId="33" fillId="0" borderId="10" xfId="0" applyFont="1" applyBorder="1" applyAlignment="1">
      <alignment horizontal="center"/>
    </xf>
    <xf numFmtId="0" fontId="81" fillId="0" borderId="10" xfId="0" applyFont="1" applyBorder="1" applyAlignment="1">
      <alignment horizontal="center" wrapText="1"/>
    </xf>
    <xf numFmtId="0" fontId="7" fillId="0" borderId="0" xfId="0"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right"/>
    </xf>
    <xf numFmtId="0" fontId="80" fillId="0" borderId="12" xfId="0" applyFont="1" applyBorder="1" applyAlignment="1">
      <alignment horizontal="left"/>
    </xf>
    <xf numFmtId="0" fontId="0" fillId="0" borderId="0" xfId="0" applyFont="1" applyAlignment="1">
      <alignment horizontal="center" vertical="center"/>
    </xf>
    <xf numFmtId="0" fontId="2" fillId="0" borderId="0" xfId="0" applyFont="1" applyAlignment="1">
      <alignment/>
    </xf>
    <xf numFmtId="0" fontId="8" fillId="0" borderId="10" xfId="0" applyFont="1" applyBorder="1" applyAlignment="1">
      <alignment horizontal="center"/>
    </xf>
    <xf numFmtId="0" fontId="8" fillId="0" borderId="10" xfId="0" applyFont="1" applyBorder="1" applyAlignment="1">
      <alignment/>
    </xf>
    <xf numFmtId="176" fontId="8" fillId="0" borderId="10" xfId="41" applyNumberFormat="1" applyFont="1" applyBorder="1" applyAlignment="1">
      <alignment/>
    </xf>
    <xf numFmtId="3" fontId="8" fillId="0" borderId="10" xfId="0" applyNumberFormat="1" applyFont="1" applyBorder="1" applyAlignment="1">
      <alignment/>
    </xf>
    <xf numFmtId="3" fontId="33" fillId="0" borderId="10" xfId="0" applyNumberFormat="1" applyFont="1" applyBorder="1" applyAlignment="1">
      <alignment/>
    </xf>
    <xf numFmtId="0" fontId="36" fillId="0" borderId="10" xfId="0" applyFont="1" applyBorder="1" applyAlignment="1">
      <alignment/>
    </xf>
    <xf numFmtId="0" fontId="33" fillId="0" borderId="10" xfId="0" applyFont="1" applyFill="1" applyBorder="1" applyAlignment="1">
      <alignment horizontal="center"/>
    </xf>
    <xf numFmtId="0" fontId="8" fillId="0" borderId="10" xfId="0" applyFont="1" applyBorder="1" applyAlignment="1">
      <alignment horizontal="left" wrapText="1"/>
    </xf>
    <xf numFmtId="0" fontId="8" fillId="0" borderId="10" xfId="0" applyFont="1" applyBorder="1" applyAlignment="1">
      <alignment wrapText="1"/>
    </xf>
    <xf numFmtId="3" fontId="33" fillId="18" borderId="10" xfId="0" applyNumberFormat="1" applyFont="1" applyFill="1" applyBorder="1" applyAlignment="1">
      <alignment/>
    </xf>
    <xf numFmtId="0" fontId="8" fillId="18" borderId="10" xfId="0" applyFont="1" applyFill="1" applyBorder="1" applyAlignment="1">
      <alignment horizontal="center"/>
    </xf>
    <xf numFmtId="3" fontId="8" fillId="18" borderId="10" xfId="0" applyNumberFormat="1" applyFont="1" applyFill="1" applyBorder="1" applyAlignment="1">
      <alignment/>
    </xf>
    <xf numFmtId="0" fontId="8" fillId="18" borderId="10" xfId="0" applyFont="1" applyFill="1" applyBorder="1" applyAlignment="1">
      <alignment/>
    </xf>
    <xf numFmtId="0" fontId="82" fillId="0" borderId="0" xfId="0" applyFont="1" applyAlignment="1">
      <alignment horizontal="center"/>
    </xf>
    <xf numFmtId="176" fontId="0" fillId="0" borderId="0" xfId="0" applyNumberFormat="1" applyFont="1" applyAlignment="1">
      <alignment/>
    </xf>
    <xf numFmtId="0" fontId="83" fillId="0" borderId="0" xfId="0" applyFont="1" applyBorder="1" applyAlignment="1">
      <alignment horizontal="center"/>
    </xf>
    <xf numFmtId="0" fontId="38" fillId="0" borderId="0" xfId="0" applyNumberFormat="1" applyFont="1" applyFill="1" applyBorder="1" applyAlignment="1" applyProtection="1">
      <alignment horizontal="left"/>
      <protection locked="0"/>
    </xf>
    <xf numFmtId="3" fontId="38" fillId="0" borderId="0" xfId="0" applyNumberFormat="1" applyFont="1" applyFill="1" applyBorder="1" applyAlignment="1" applyProtection="1">
      <alignment horizontal="right"/>
      <protection locked="0"/>
    </xf>
    <xf numFmtId="0" fontId="78" fillId="0" borderId="0" xfId="0" applyFont="1" applyBorder="1" applyAlignment="1">
      <alignment/>
    </xf>
    <xf numFmtId="0" fontId="84" fillId="0" borderId="0" xfId="0" applyFont="1" applyAlignment="1">
      <alignment horizontal="center"/>
    </xf>
    <xf numFmtId="0" fontId="43" fillId="0" borderId="13" xfId="0" applyFont="1" applyFill="1" applyBorder="1" applyAlignment="1">
      <alignment/>
    </xf>
    <xf numFmtId="3" fontId="43" fillId="0" borderId="10" xfId="0" applyNumberFormat="1" applyFont="1" applyFill="1" applyBorder="1" applyAlignment="1">
      <alignment/>
    </xf>
    <xf numFmtId="0" fontId="8" fillId="0" borderId="14" xfId="0" applyFont="1" applyBorder="1" applyAlignment="1">
      <alignment horizontal="center"/>
    </xf>
    <xf numFmtId="0" fontId="33" fillId="0" borderId="10" xfId="0" applyFont="1" applyBorder="1" applyAlignment="1">
      <alignment/>
    </xf>
    <xf numFmtId="181" fontId="8" fillId="0" borderId="14" xfId="41" applyNumberFormat="1" applyFont="1" applyBorder="1" applyAlignment="1">
      <alignment horizontal="right"/>
    </xf>
    <xf numFmtId="0" fontId="80" fillId="0" borderId="0" xfId="0" applyFont="1" applyBorder="1" applyAlignment="1">
      <alignment horizontal="left"/>
    </xf>
    <xf numFmtId="0" fontId="33" fillId="0" borderId="10" xfId="0" applyFont="1" applyBorder="1" applyAlignment="1">
      <alignment/>
    </xf>
    <xf numFmtId="180" fontId="85" fillId="0" borderId="10" xfId="0" applyNumberFormat="1" applyFont="1" applyBorder="1" applyAlignment="1">
      <alignment vertical="center"/>
    </xf>
    <xf numFmtId="180" fontId="0" fillId="0" borderId="10" xfId="0" applyNumberFormat="1" applyBorder="1" applyAlignment="1">
      <alignment vertical="center"/>
    </xf>
    <xf numFmtId="3" fontId="8" fillId="0" borderId="10" xfId="0" applyNumberFormat="1" applyFont="1" applyBorder="1" applyAlignment="1">
      <alignment/>
    </xf>
    <xf numFmtId="0" fontId="33" fillId="0" borderId="10" xfId="0" applyFont="1" applyBorder="1" applyAlignment="1">
      <alignment horizontal="center"/>
    </xf>
    <xf numFmtId="3" fontId="33" fillId="0" borderId="10" xfId="0" applyNumberFormat="1" applyFont="1" applyBorder="1" applyAlignment="1">
      <alignment/>
    </xf>
    <xf numFmtId="0" fontId="33" fillId="18" borderId="15" xfId="0" applyFont="1" applyFill="1" applyBorder="1" applyAlignment="1">
      <alignment/>
    </xf>
    <xf numFmtId="0" fontId="8" fillId="18" borderId="15" xfId="0" applyFont="1" applyFill="1" applyBorder="1" applyAlignment="1">
      <alignment/>
    </xf>
    <xf numFmtId="0" fontId="33" fillId="0" borderId="10" xfId="0" applyFont="1" applyFill="1" applyBorder="1" applyAlignment="1">
      <alignment/>
    </xf>
    <xf numFmtId="0" fontId="33" fillId="0" borderId="15" xfId="0" applyFont="1" applyFill="1" applyBorder="1" applyAlignment="1">
      <alignment/>
    </xf>
    <xf numFmtId="3" fontId="33" fillId="0" borderId="0" xfId="0" applyNumberFormat="1" applyFont="1" applyBorder="1" applyAlignment="1">
      <alignment/>
    </xf>
    <xf numFmtId="0" fontId="8" fillId="0" borderId="0" xfId="0" applyFont="1" applyBorder="1" applyAlignment="1">
      <alignment/>
    </xf>
    <xf numFmtId="0" fontId="43" fillId="0" borderId="16" xfId="0" applyFont="1" applyFill="1" applyBorder="1" applyAlignment="1">
      <alignment/>
    </xf>
    <xf numFmtId="0" fontId="8" fillId="0" borderId="10" xfId="0" applyFont="1" applyFill="1" applyBorder="1" applyAlignment="1">
      <alignment horizontal="center"/>
    </xf>
    <xf numFmtId="0" fontId="8" fillId="0" borderId="10" xfId="0" applyFont="1" applyFill="1" applyBorder="1" applyAlignment="1">
      <alignment/>
    </xf>
    <xf numFmtId="3" fontId="8" fillId="0" borderId="10" xfId="0" applyNumberFormat="1" applyFont="1" applyFill="1" applyBorder="1" applyAlignment="1">
      <alignment/>
    </xf>
    <xf numFmtId="0" fontId="86" fillId="0" borderId="0" xfId="0" applyFont="1" applyBorder="1" applyAlignment="1">
      <alignment/>
    </xf>
    <xf numFmtId="0" fontId="0" fillId="0" borderId="0" xfId="0" applyFont="1" applyBorder="1" applyAlignment="1">
      <alignment/>
    </xf>
    <xf numFmtId="0" fontId="81" fillId="0" borderId="0" xfId="0" applyFont="1" applyBorder="1" applyAlignment="1">
      <alignment/>
    </xf>
    <xf numFmtId="0" fontId="79" fillId="0" borderId="0" xfId="0" applyFont="1" applyBorder="1" applyAlignment="1">
      <alignment horizontal="center"/>
    </xf>
    <xf numFmtId="0" fontId="87" fillId="0" borderId="0" xfId="0" applyFont="1" applyBorder="1" applyAlignment="1">
      <alignment horizontal="right"/>
    </xf>
    <xf numFmtId="0" fontId="81" fillId="0" borderId="0" xfId="0" applyFont="1" applyBorder="1" applyAlignment="1">
      <alignment horizontal="center" wrapText="1"/>
    </xf>
    <xf numFmtId="0" fontId="81" fillId="0" borderId="0" xfId="0" applyFont="1" applyBorder="1" applyAlignment="1">
      <alignment horizontal="center"/>
    </xf>
    <xf numFmtId="0" fontId="81" fillId="0" borderId="0" xfId="0" applyFont="1" applyBorder="1" applyAlignment="1">
      <alignment horizontal="left"/>
    </xf>
    <xf numFmtId="3" fontId="81" fillId="0" borderId="0" xfId="0" applyNumberFormat="1" applyFont="1" applyBorder="1" applyAlignment="1">
      <alignment horizontal="right"/>
    </xf>
    <xf numFmtId="49" fontId="81" fillId="0" borderId="0" xfId="0" applyNumberFormat="1" applyFont="1" applyBorder="1" applyAlignment="1">
      <alignment horizontal="left"/>
    </xf>
    <xf numFmtId="3" fontId="7" fillId="0" borderId="0" xfId="0" applyNumberFormat="1" applyFont="1" applyBorder="1" applyAlignment="1">
      <alignment/>
    </xf>
    <xf numFmtId="0" fontId="80" fillId="0" borderId="0" xfId="0" applyFont="1" applyBorder="1" applyAlignment="1">
      <alignment horizontal="center"/>
    </xf>
    <xf numFmtId="3" fontId="9" fillId="0" borderId="0" xfId="0" applyNumberFormat="1" applyFont="1" applyBorder="1" applyAlignment="1">
      <alignment/>
    </xf>
    <xf numFmtId="3" fontId="0" fillId="0" borderId="0" xfId="0" applyNumberFormat="1" applyFont="1" applyBorder="1" applyAlignment="1">
      <alignment/>
    </xf>
    <xf numFmtId="176" fontId="81" fillId="0" borderId="0" xfId="0" applyNumberFormat="1" applyFont="1" applyBorder="1" applyAlignment="1">
      <alignment horizontal="center"/>
    </xf>
    <xf numFmtId="169" fontId="0" fillId="0" borderId="0" xfId="42" applyFont="1" applyBorder="1" applyAlignment="1">
      <alignment/>
    </xf>
    <xf numFmtId="3" fontId="34" fillId="19" borderId="0" xfId="0" applyNumberFormat="1" applyFont="1" applyFill="1" applyBorder="1" applyAlignment="1">
      <alignment/>
    </xf>
    <xf numFmtId="169" fontId="0" fillId="0" borderId="0" xfId="0" applyNumberFormat="1" applyFont="1" applyBorder="1" applyAlignment="1">
      <alignment/>
    </xf>
    <xf numFmtId="0" fontId="8" fillId="0" borderId="0" xfId="0" applyFont="1" applyBorder="1" applyAlignment="1">
      <alignment horizontal="center"/>
    </xf>
    <xf numFmtId="176" fontId="8" fillId="0" borderId="0" xfId="41" applyNumberFormat="1" applyFont="1" applyBorder="1" applyAlignment="1">
      <alignment/>
    </xf>
    <xf numFmtId="3" fontId="8" fillId="0" borderId="0" xfId="0" applyNumberFormat="1" applyFont="1" applyBorder="1" applyAlignment="1">
      <alignment/>
    </xf>
    <xf numFmtId="0" fontId="33" fillId="0" borderId="0" xfId="0" applyFont="1" applyBorder="1" applyAlignment="1">
      <alignment/>
    </xf>
    <xf numFmtId="3" fontId="34" fillId="0" borderId="0" xfId="0" applyNumberFormat="1" applyFont="1" applyBorder="1" applyAlignment="1">
      <alignment/>
    </xf>
    <xf numFmtId="3" fontId="35" fillId="0" borderId="0" xfId="0" applyNumberFormat="1" applyFont="1" applyBorder="1" applyAlignment="1">
      <alignment/>
    </xf>
    <xf numFmtId="0" fontId="36" fillId="0" borderId="0" xfId="0" applyFont="1" applyBorder="1" applyAlignment="1">
      <alignment/>
    </xf>
    <xf numFmtId="0" fontId="33" fillId="0" borderId="0" xfId="0" applyFont="1" applyFill="1" applyBorder="1" applyAlignment="1">
      <alignment horizontal="center"/>
    </xf>
    <xf numFmtId="3" fontId="33" fillId="0" borderId="0" xfId="0" applyNumberFormat="1" applyFont="1" applyFill="1" applyBorder="1" applyAlignment="1">
      <alignment/>
    </xf>
    <xf numFmtId="0" fontId="33" fillId="19" borderId="0" xfId="0" applyFont="1" applyFill="1" applyBorder="1" applyAlignment="1">
      <alignment/>
    </xf>
    <xf numFmtId="0" fontId="33" fillId="0" borderId="0" xfId="0" applyFont="1" applyBorder="1" applyAlignment="1">
      <alignment horizontal="center"/>
    </xf>
    <xf numFmtId="0" fontId="33" fillId="0" borderId="0" xfId="0" applyFont="1" applyFill="1" applyBorder="1" applyAlignment="1">
      <alignment/>
    </xf>
    <xf numFmtId="3" fontId="37" fillId="15" borderId="0" xfId="0" applyNumberFormat="1" applyFont="1" applyFill="1" applyBorder="1" applyAlignment="1">
      <alignment/>
    </xf>
    <xf numFmtId="0" fontId="8" fillId="0" borderId="0" xfId="0" applyFont="1" applyBorder="1" applyAlignment="1">
      <alignment horizontal="left" wrapText="1"/>
    </xf>
    <xf numFmtId="0" fontId="8" fillId="0" borderId="0" xfId="0" applyFont="1" applyBorder="1" applyAlignment="1">
      <alignment wrapText="1"/>
    </xf>
    <xf numFmtId="3" fontId="33" fillId="18" borderId="0" xfId="0" applyNumberFormat="1" applyFont="1" applyFill="1" applyBorder="1" applyAlignment="1">
      <alignment/>
    </xf>
    <xf numFmtId="0" fontId="8" fillId="18" borderId="0" xfId="0" applyFont="1" applyFill="1" applyBorder="1" applyAlignment="1">
      <alignment horizontal="center"/>
    </xf>
    <xf numFmtId="0" fontId="8" fillId="18" borderId="0" xfId="0" applyFont="1" applyFill="1" applyBorder="1" applyAlignment="1">
      <alignment horizontal="left" wrapText="1"/>
    </xf>
    <xf numFmtId="3" fontId="8" fillId="18" borderId="0" xfId="0" applyNumberFormat="1" applyFont="1" applyFill="1" applyBorder="1" applyAlignment="1">
      <alignment/>
    </xf>
    <xf numFmtId="0" fontId="8" fillId="18" borderId="0" xfId="0" applyFont="1" applyFill="1" applyBorder="1" applyAlignment="1">
      <alignment/>
    </xf>
    <xf numFmtId="0" fontId="8" fillId="18" borderId="0" xfId="0" applyFont="1" applyFill="1" applyBorder="1" applyAlignment="1">
      <alignment wrapText="1"/>
    </xf>
    <xf numFmtId="0" fontId="33" fillId="18" borderId="0" xfId="0" applyFont="1" applyFill="1" applyBorder="1" applyAlignment="1">
      <alignment horizontal="center"/>
    </xf>
    <xf numFmtId="0" fontId="33" fillId="18" borderId="0" xfId="0" applyFont="1" applyFill="1" applyBorder="1" applyAlignment="1">
      <alignment/>
    </xf>
    <xf numFmtId="0" fontId="11" fillId="18" borderId="0" xfId="0" applyFont="1" applyFill="1" applyBorder="1" applyAlignment="1">
      <alignment wrapText="1"/>
    </xf>
    <xf numFmtId="0" fontId="11" fillId="18" borderId="0" xfId="0" applyFont="1" applyFill="1" applyBorder="1" applyAlignment="1">
      <alignment/>
    </xf>
    <xf numFmtId="0" fontId="8" fillId="18" borderId="0" xfId="0" applyFont="1" applyFill="1" applyBorder="1" applyAlignment="1">
      <alignment/>
    </xf>
    <xf numFmtId="3" fontId="38" fillId="18" borderId="0" xfId="0" applyNumberFormat="1" applyFont="1" applyFill="1" applyBorder="1" applyAlignment="1">
      <alignment horizontal="right"/>
    </xf>
    <xf numFmtId="0" fontId="39" fillId="0" borderId="0" xfId="0" applyFont="1" applyBorder="1" applyAlignment="1">
      <alignment/>
    </xf>
    <xf numFmtId="0" fontId="33" fillId="0" borderId="0" xfId="0" applyFont="1" applyBorder="1" applyAlignment="1">
      <alignment horizontal="left"/>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40" fillId="0" borderId="0" xfId="0" applyFont="1" applyBorder="1" applyAlignment="1">
      <alignment horizontal="center" vertical="center"/>
    </xf>
    <xf numFmtId="176" fontId="33" fillId="0" borderId="0" xfId="41" applyNumberFormat="1" applyFont="1" applyBorder="1" applyAlignment="1">
      <alignment/>
    </xf>
    <xf numFmtId="0" fontId="82" fillId="0" borderId="0" xfId="0" applyFont="1" applyBorder="1" applyAlignment="1">
      <alignment horizontal="center"/>
    </xf>
    <xf numFmtId="0" fontId="88" fillId="0" borderId="0" xfId="0" applyFont="1" applyBorder="1" applyAlignment="1">
      <alignment/>
    </xf>
    <xf numFmtId="0" fontId="2" fillId="0" borderId="0" xfId="0" applyFont="1" applyBorder="1" applyAlignment="1">
      <alignment/>
    </xf>
    <xf numFmtId="0" fontId="80" fillId="0" borderId="0" xfId="0" applyFont="1" applyBorder="1" applyAlignment="1">
      <alignment/>
    </xf>
    <xf numFmtId="0" fontId="12" fillId="19" borderId="0" xfId="0" applyFont="1" applyFill="1" applyBorder="1" applyAlignment="1">
      <alignment/>
    </xf>
    <xf numFmtId="0" fontId="33" fillId="0" borderId="0" xfId="0" applyFont="1" applyBorder="1" applyAlignment="1">
      <alignment/>
    </xf>
    <xf numFmtId="0" fontId="33" fillId="18" borderId="0" xfId="0" applyFont="1" applyFill="1" applyBorder="1" applyAlignment="1">
      <alignment/>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wrapText="1"/>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169" fontId="9" fillId="0" borderId="0" xfId="42" applyFont="1" applyFill="1" applyBorder="1" applyAlignment="1">
      <alignment horizontal="right"/>
    </xf>
    <xf numFmtId="3" fontId="9" fillId="0" borderId="0" xfId="0" applyNumberFormat="1" applyFont="1" applyFill="1" applyBorder="1" applyAlignment="1">
      <alignment/>
    </xf>
    <xf numFmtId="176" fontId="7" fillId="0" borderId="0" xfId="41" applyNumberFormat="1" applyFont="1" applyFill="1" applyBorder="1" applyAlignment="1">
      <alignment/>
    </xf>
    <xf numFmtId="169" fontId="7" fillId="0" borderId="0" xfId="42" applyFont="1" applyFill="1" applyBorder="1" applyAlignment="1">
      <alignment/>
    </xf>
    <xf numFmtId="169" fontId="7" fillId="0" borderId="0" xfId="42" applyFont="1" applyFill="1" applyBorder="1" applyAlignment="1">
      <alignment horizontal="right"/>
    </xf>
    <xf numFmtId="3" fontId="9" fillId="0" borderId="0" xfId="0" applyNumberFormat="1" applyFont="1" applyFill="1" applyBorder="1" applyAlignment="1">
      <alignment horizontal="right"/>
    </xf>
    <xf numFmtId="176" fontId="9" fillId="0" borderId="0" xfId="41" applyNumberFormat="1" applyFont="1" applyBorder="1" applyAlignment="1">
      <alignment horizontal="right"/>
    </xf>
    <xf numFmtId="171" fontId="9" fillId="0" borderId="0" xfId="41" applyFont="1" applyBorder="1" applyAlignment="1">
      <alignment horizontal="right"/>
    </xf>
    <xf numFmtId="171" fontId="7" fillId="0" borderId="0" xfId="41" applyFont="1" applyBorder="1" applyAlignment="1">
      <alignment/>
    </xf>
    <xf numFmtId="0" fontId="33" fillId="18" borderId="0" xfId="0" applyFont="1" applyFill="1" applyBorder="1" applyAlignment="1">
      <alignment/>
    </xf>
    <xf numFmtId="176" fontId="9" fillId="0" borderId="0" xfId="0" applyNumberFormat="1" applyFont="1" applyBorder="1" applyAlignment="1">
      <alignment/>
    </xf>
    <xf numFmtId="0" fontId="5" fillId="0" borderId="0" xfId="0" applyFont="1" applyBorder="1" applyAlignment="1">
      <alignment/>
    </xf>
    <xf numFmtId="0" fontId="0" fillId="0" borderId="0" xfId="0" applyFont="1" applyBorder="1" applyAlignment="1">
      <alignment/>
    </xf>
    <xf numFmtId="0" fontId="89" fillId="0" borderId="0" xfId="0" applyFont="1" applyBorder="1" applyAlignment="1">
      <alignment horizontal="center"/>
    </xf>
    <xf numFmtId="0" fontId="6" fillId="0" borderId="0" xfId="0" applyFont="1" applyBorder="1" applyAlignment="1">
      <alignment/>
    </xf>
    <xf numFmtId="0" fontId="12" fillId="0" borderId="0" xfId="0" applyFont="1" applyBorder="1" applyAlignment="1">
      <alignment horizontal="center"/>
    </xf>
    <xf numFmtId="176" fontId="5" fillId="0" borderId="0" xfId="41" applyNumberFormat="1" applyFont="1" applyBorder="1" applyAlignment="1">
      <alignment/>
    </xf>
    <xf numFmtId="176" fontId="0" fillId="0" borderId="0" xfId="41" applyNumberFormat="1" applyFont="1" applyBorder="1" applyAlignment="1">
      <alignment/>
    </xf>
    <xf numFmtId="176" fontId="0" fillId="0" borderId="0" xfId="0" applyNumberFormat="1" applyFont="1" applyBorder="1" applyAlignment="1">
      <alignment/>
    </xf>
    <xf numFmtId="176" fontId="3" fillId="0" borderId="0" xfId="0" applyNumberFormat="1" applyFont="1" applyBorder="1" applyAlignment="1">
      <alignment horizontal="center"/>
    </xf>
    <xf numFmtId="176" fontId="5" fillId="0" borderId="0" xfId="0" applyNumberFormat="1" applyFont="1" applyBorder="1" applyAlignment="1">
      <alignment horizontal="center"/>
    </xf>
    <xf numFmtId="3" fontId="0" fillId="0" borderId="0" xfId="0" applyNumberFormat="1" applyFont="1" applyBorder="1" applyAlignment="1">
      <alignment/>
    </xf>
    <xf numFmtId="0" fontId="4" fillId="0" borderId="0" xfId="0" applyFont="1" applyBorder="1" applyAlignment="1">
      <alignment horizontal="center"/>
    </xf>
    <xf numFmtId="0" fontId="33" fillId="0" borderId="10" xfId="0" applyFont="1" applyFill="1" applyBorder="1" applyAlignment="1">
      <alignment/>
    </xf>
    <xf numFmtId="0" fontId="33" fillId="0" borderId="10" xfId="0" applyFont="1" applyFill="1" applyBorder="1" applyAlignment="1">
      <alignment horizontal="center"/>
    </xf>
    <xf numFmtId="0" fontId="8" fillId="0" borderId="10" xfId="0" applyFont="1" applyFill="1" applyBorder="1" applyAlignment="1">
      <alignment horizontal="center" vertical="center"/>
    </xf>
    <xf numFmtId="0" fontId="8" fillId="0" borderId="10" xfId="0" applyFont="1" applyFill="1" applyBorder="1" applyAlignment="1">
      <alignment wrapText="1"/>
    </xf>
    <xf numFmtId="0" fontId="82" fillId="20" borderId="10" xfId="0" applyFont="1" applyFill="1" applyBorder="1" applyAlignment="1">
      <alignment horizontal="left"/>
    </xf>
    <xf numFmtId="3" fontId="8" fillId="20" borderId="10" xfId="0" applyNumberFormat="1" applyFont="1" applyFill="1" applyBorder="1" applyAlignment="1">
      <alignment horizontal="right"/>
    </xf>
    <xf numFmtId="0" fontId="45" fillId="21" borderId="17" xfId="0" applyFont="1" applyFill="1" applyBorder="1" applyAlignment="1" applyProtection="1">
      <alignment horizontal="center" vertical="center" wrapText="1" shrinkToFit="1"/>
      <protection locked="0"/>
    </xf>
    <xf numFmtId="0" fontId="45" fillId="21" borderId="14" xfId="0" applyFont="1" applyFill="1" applyBorder="1" applyAlignment="1" applyProtection="1">
      <alignment horizontal="center" vertical="center" wrapText="1" shrinkToFit="1"/>
      <protection locked="0"/>
    </xf>
    <xf numFmtId="0" fontId="46" fillId="0" borderId="0" xfId="0" applyNumberFormat="1" applyFont="1" applyFill="1" applyBorder="1" applyAlignment="1" applyProtection="1">
      <alignment horizontal="left"/>
      <protection locked="0"/>
    </xf>
    <xf numFmtId="0" fontId="47" fillId="21" borderId="0" xfId="0" applyFont="1" applyFill="1" applyAlignment="1" applyProtection="1">
      <alignment horizontal="center" vertical="top" wrapText="1" shrinkToFit="1"/>
      <protection locked="0"/>
    </xf>
    <xf numFmtId="0" fontId="47" fillId="21" borderId="0" xfId="0" applyFont="1" applyFill="1" applyAlignment="1" applyProtection="1">
      <alignment horizontal="right" vertical="top" wrapText="1" shrinkToFit="1"/>
      <protection locked="0"/>
    </xf>
    <xf numFmtId="0" fontId="45" fillId="21" borderId="18" xfId="0" applyFont="1" applyFill="1" applyBorder="1" applyAlignment="1" applyProtection="1">
      <alignment horizontal="center" vertical="center" wrapText="1" shrinkToFit="1"/>
      <protection locked="0"/>
    </xf>
    <xf numFmtId="0" fontId="50" fillId="21" borderId="14" xfId="0" applyFont="1" applyFill="1" applyBorder="1" applyAlignment="1" applyProtection="1">
      <alignment horizontal="center" vertical="center" wrapText="1" shrinkToFit="1"/>
      <protection locked="0"/>
    </xf>
    <xf numFmtId="0" fontId="50" fillId="21" borderId="18" xfId="0" applyFont="1" applyFill="1" applyBorder="1" applyAlignment="1" applyProtection="1">
      <alignment horizontal="center" vertical="center" wrapText="1" shrinkToFit="1"/>
      <protection locked="0"/>
    </xf>
    <xf numFmtId="0" fontId="50" fillId="21" borderId="17" xfId="0" applyFont="1" applyFill="1" applyBorder="1" applyAlignment="1" applyProtection="1">
      <alignment horizontal="center" vertical="center" wrapText="1" shrinkToFit="1"/>
      <protection locked="0"/>
    </xf>
    <xf numFmtId="0" fontId="51" fillId="21" borderId="17" xfId="0" applyFont="1" applyFill="1" applyBorder="1" applyAlignment="1" applyProtection="1">
      <alignment horizontal="center" vertical="center" wrapText="1" shrinkToFit="1"/>
      <protection locked="0"/>
    </xf>
    <xf numFmtId="0" fontId="52" fillId="21" borderId="17" xfId="0" applyFont="1" applyFill="1" applyBorder="1" applyAlignment="1" applyProtection="1">
      <alignment horizontal="right" vertical="center" wrapText="1" shrinkToFit="1"/>
      <protection locked="0"/>
    </xf>
    <xf numFmtId="0" fontId="41" fillId="21" borderId="14" xfId="0" applyFont="1" applyFill="1" applyBorder="1" applyAlignment="1" applyProtection="1">
      <alignment horizontal="right" vertical="center" wrapText="1" shrinkToFit="1"/>
      <protection locked="0"/>
    </xf>
    <xf numFmtId="0" fontId="53" fillId="21" borderId="17" xfId="0" applyFont="1" applyFill="1" applyBorder="1" applyAlignment="1" applyProtection="1">
      <alignment horizontal="center" vertical="center" wrapText="1" shrinkToFit="1"/>
      <protection locked="0"/>
    </xf>
    <xf numFmtId="0" fontId="41" fillId="21" borderId="17" xfId="0" applyFont="1" applyFill="1" applyBorder="1" applyAlignment="1" applyProtection="1">
      <alignment horizontal="right" vertical="center" wrapText="1" shrinkToFit="1"/>
      <protection locked="0"/>
    </xf>
    <xf numFmtId="0" fontId="45" fillId="0" borderId="0" xfId="0" applyNumberFormat="1" applyFont="1" applyFill="1" applyBorder="1" applyAlignment="1" applyProtection="1">
      <alignment horizontal="left"/>
      <protection locked="0"/>
    </xf>
    <xf numFmtId="0" fontId="50" fillId="0" borderId="0" xfId="0" applyNumberFormat="1" applyFont="1" applyFill="1" applyBorder="1" applyAlignment="1" applyProtection="1">
      <alignment horizontal="left"/>
      <protection locked="0"/>
    </xf>
    <xf numFmtId="0" fontId="50" fillId="21" borderId="10" xfId="0" applyFont="1" applyFill="1" applyBorder="1" applyAlignment="1" applyProtection="1">
      <alignment horizontal="center" vertical="center" wrapText="1" shrinkToFit="1"/>
      <protection locked="0"/>
    </xf>
    <xf numFmtId="0" fontId="50" fillId="21" borderId="10" xfId="0" applyFont="1" applyFill="1" applyBorder="1" applyAlignment="1" applyProtection="1">
      <alignment horizontal="right" vertical="center" wrapText="1" shrinkToFit="1"/>
      <protection locked="0"/>
    </xf>
    <xf numFmtId="0" fontId="45" fillId="21" borderId="10" xfId="0" applyFont="1" applyFill="1" applyBorder="1" applyAlignment="1" applyProtection="1">
      <alignment horizontal="center" vertical="center" wrapText="1" shrinkToFit="1"/>
      <protection locked="0"/>
    </xf>
    <xf numFmtId="0" fontId="45" fillId="21" borderId="10" xfId="0" applyFont="1" applyFill="1" applyBorder="1" applyAlignment="1" applyProtection="1">
      <alignment horizontal="right" vertical="center" wrapText="1" shrinkToFit="1"/>
      <protection locked="0"/>
    </xf>
    <xf numFmtId="10" fontId="45" fillId="21" borderId="10" xfId="0" applyNumberFormat="1" applyFont="1" applyFill="1" applyBorder="1" applyAlignment="1" applyProtection="1">
      <alignment horizontal="right" vertical="center" wrapText="1" shrinkToFit="1"/>
      <protection locked="0"/>
    </xf>
    <xf numFmtId="0" fontId="38" fillId="0" borderId="0" xfId="0" applyNumberFormat="1" applyFont="1" applyFill="1" applyBorder="1" applyAlignment="1" applyProtection="1">
      <alignment/>
      <protection locked="0"/>
    </xf>
    <xf numFmtId="0" fontId="37" fillId="0" borderId="0" xfId="0" applyNumberFormat="1" applyFont="1" applyFill="1" applyBorder="1" applyAlignment="1" applyProtection="1">
      <alignment/>
      <protection locked="0"/>
    </xf>
    <xf numFmtId="0" fontId="37" fillId="0" borderId="0" xfId="0" applyNumberFormat="1" applyFont="1" applyFill="1" applyBorder="1" applyAlignment="1" applyProtection="1">
      <alignment horizontal="left"/>
      <protection locked="0"/>
    </xf>
    <xf numFmtId="0" fontId="36" fillId="0" borderId="10" xfId="0" applyFont="1" applyBorder="1" applyAlignment="1">
      <alignment horizontal="center"/>
    </xf>
    <xf numFmtId="0" fontId="36" fillId="18" borderId="10" xfId="0" applyFont="1" applyFill="1" applyBorder="1" applyAlignment="1">
      <alignment horizontal="center"/>
    </xf>
    <xf numFmtId="0" fontId="36" fillId="18" borderId="10" xfId="0" applyFont="1" applyFill="1" applyBorder="1" applyAlignment="1">
      <alignment/>
    </xf>
    <xf numFmtId="3" fontId="36" fillId="0" borderId="10" xfId="0" applyNumberFormat="1" applyFont="1" applyBorder="1" applyAlignment="1">
      <alignment/>
    </xf>
    <xf numFmtId="3" fontId="36" fillId="18" borderId="10" xfId="0" applyNumberFormat="1" applyFont="1" applyFill="1" applyBorder="1" applyAlignment="1">
      <alignment/>
    </xf>
    <xf numFmtId="0" fontId="44"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0" fontId="56" fillId="0" borderId="0" xfId="0" applyFont="1" applyBorder="1" applyAlignment="1">
      <alignment/>
    </xf>
    <xf numFmtId="0" fontId="55" fillId="0" borderId="0" xfId="0" applyFont="1" applyAlignment="1">
      <alignment horizontal="center"/>
    </xf>
    <xf numFmtId="0" fontId="5" fillId="0" borderId="10" xfId="0" applyFont="1" applyBorder="1" applyAlignment="1">
      <alignment/>
    </xf>
    <xf numFmtId="176" fontId="87" fillId="0" borderId="0" xfId="41" applyNumberFormat="1" applyFont="1" applyBorder="1" applyAlignment="1">
      <alignment/>
    </xf>
    <xf numFmtId="0" fontId="90" fillId="0" borderId="0" xfId="0" applyFont="1" applyBorder="1" applyAlignment="1">
      <alignment horizontal="center"/>
    </xf>
    <xf numFmtId="180" fontId="5" fillId="0" borderId="0" xfId="41" applyNumberFormat="1" applyFont="1" applyBorder="1" applyAlignment="1">
      <alignment vertical="center"/>
    </xf>
    <xf numFmtId="176" fontId="33" fillId="15" borderId="0" xfId="41" applyNumberFormat="1" applyFont="1" applyFill="1" applyBorder="1" applyAlignment="1">
      <alignment/>
    </xf>
    <xf numFmtId="3" fontId="57" fillId="21" borderId="0" xfId="0" applyNumberFormat="1" applyFont="1" applyFill="1" applyBorder="1" applyAlignment="1" applyProtection="1">
      <alignment horizontal="right" vertical="center" wrapText="1" shrinkToFit="1"/>
      <protection locked="0"/>
    </xf>
    <xf numFmtId="0" fontId="37" fillId="0" borderId="0" xfId="0" applyNumberFormat="1" applyFont="1" applyFill="1" applyBorder="1" applyAlignment="1" applyProtection="1">
      <alignment/>
      <protection locked="0"/>
    </xf>
    <xf numFmtId="0" fontId="37" fillId="21" borderId="17" xfId="0" applyFont="1" applyFill="1" applyBorder="1" applyAlignment="1" applyProtection="1">
      <alignment horizontal="center" vertical="center" wrapText="1" shrinkToFit="1"/>
      <protection locked="0"/>
    </xf>
    <xf numFmtId="0" fontId="38" fillId="21" borderId="17" xfId="0" applyFont="1" applyFill="1" applyBorder="1" applyAlignment="1" applyProtection="1">
      <alignment horizontal="center" vertical="center" wrapText="1" shrinkToFit="1"/>
      <protection locked="0"/>
    </xf>
    <xf numFmtId="0" fontId="58" fillId="21" borderId="17" xfId="0" applyFont="1" applyFill="1" applyBorder="1" applyAlignment="1" applyProtection="1">
      <alignment horizontal="right" vertical="center" wrapText="1" shrinkToFit="1"/>
      <protection locked="0"/>
    </xf>
    <xf numFmtId="0" fontId="58" fillId="21" borderId="17" xfId="0" applyFont="1" applyFill="1" applyBorder="1" applyAlignment="1" applyProtection="1">
      <alignment vertical="center" wrapText="1" shrinkToFit="1"/>
      <protection locked="0"/>
    </xf>
    <xf numFmtId="0" fontId="59" fillId="0" borderId="0" xfId="0" applyNumberFormat="1" applyFont="1" applyFill="1" applyBorder="1" applyAlignment="1" applyProtection="1">
      <alignment horizontal="left"/>
      <protection locked="0"/>
    </xf>
    <xf numFmtId="0" fontId="59" fillId="0" borderId="0" xfId="0" applyNumberFormat="1" applyFont="1" applyFill="1" applyBorder="1" applyAlignment="1" applyProtection="1">
      <alignment/>
      <protection locked="0"/>
    </xf>
    <xf numFmtId="3" fontId="8" fillId="20" borderId="10" xfId="0" applyNumberFormat="1" applyFont="1" applyFill="1" applyBorder="1" applyAlignment="1">
      <alignment/>
    </xf>
    <xf numFmtId="0" fontId="11" fillId="0" borderId="10" xfId="0" applyFont="1" applyBorder="1" applyAlignment="1">
      <alignment/>
    </xf>
    <xf numFmtId="3" fontId="11" fillId="0" borderId="19" xfId="57" applyNumberFormat="1" applyFont="1" applyFill="1" applyBorder="1" applyAlignment="1">
      <alignment horizontal="left" vertical="center" wrapText="1"/>
      <protection/>
    </xf>
    <xf numFmtId="3" fontId="33" fillId="0" borderId="10" xfId="0" applyNumberFormat="1" applyFont="1" applyBorder="1" applyAlignment="1">
      <alignment/>
    </xf>
    <xf numFmtId="0" fontId="33" fillId="0" borderId="10" xfId="0" applyFont="1" applyBorder="1" applyAlignment="1">
      <alignment wrapText="1"/>
    </xf>
    <xf numFmtId="3" fontId="33" fillId="0" borderId="10" xfId="0" applyNumberFormat="1" applyFont="1" applyFill="1" applyBorder="1" applyAlignment="1">
      <alignment/>
    </xf>
    <xf numFmtId="3" fontId="8" fillId="0" borderId="10" xfId="0" applyNumberFormat="1" applyFont="1" applyFill="1" applyBorder="1" applyAlignment="1">
      <alignment vertical="center"/>
    </xf>
    <xf numFmtId="0" fontId="6" fillId="0" borderId="0" xfId="0" applyFont="1" applyAlignment="1">
      <alignment/>
    </xf>
    <xf numFmtId="0" fontId="3" fillId="0" borderId="10" xfId="0" applyFont="1" applyBorder="1" applyAlignment="1">
      <alignment horizontal="left"/>
    </xf>
    <xf numFmtId="49" fontId="3" fillId="0" borderId="10" xfId="0" applyNumberFormat="1" applyFont="1" applyBorder="1" applyAlignment="1">
      <alignment horizontal="left"/>
    </xf>
    <xf numFmtId="0" fontId="3" fillId="0" borderId="10" xfId="0" applyFont="1" applyBorder="1" applyAlignment="1">
      <alignment horizontal="center" wrapText="1"/>
    </xf>
    <xf numFmtId="3" fontId="3" fillId="0" borderId="10" xfId="0" applyNumberFormat="1" applyFont="1" applyBorder="1" applyAlignment="1">
      <alignment horizontal="right"/>
    </xf>
    <xf numFmtId="0" fontId="5" fillId="0" borderId="12" xfId="0" applyFont="1" applyBorder="1" applyAlignment="1">
      <alignment horizontal="right"/>
    </xf>
    <xf numFmtId="0" fontId="33" fillId="20" borderId="10" xfId="0" applyFont="1" applyFill="1" applyBorder="1" applyAlignment="1">
      <alignment/>
    </xf>
    <xf numFmtId="0" fontId="33" fillId="20" borderId="20" xfId="0" applyFont="1" applyFill="1" applyBorder="1" applyAlignment="1">
      <alignment/>
    </xf>
    <xf numFmtId="3" fontId="33" fillId="20" borderId="10" xfId="0" applyNumberFormat="1" applyFont="1" applyFill="1" applyBorder="1" applyAlignment="1">
      <alignment/>
    </xf>
    <xf numFmtId="176" fontId="0" fillId="0" borderId="0" xfId="41" applyNumberFormat="1" applyFont="1" applyAlignment="1">
      <alignment/>
    </xf>
    <xf numFmtId="176" fontId="36" fillId="0" borderId="10" xfId="41" applyNumberFormat="1" applyFont="1" applyBorder="1" applyAlignment="1">
      <alignment/>
    </xf>
    <xf numFmtId="3" fontId="36" fillId="0" borderId="10" xfId="0" applyNumberFormat="1" applyFont="1" applyBorder="1" applyAlignment="1">
      <alignment/>
    </xf>
    <xf numFmtId="0" fontId="56" fillId="0" borderId="0" xfId="0" applyFont="1" applyAlignment="1">
      <alignment/>
    </xf>
    <xf numFmtId="0" fontId="56" fillId="0" borderId="10" xfId="0" applyFont="1" applyBorder="1" applyAlignment="1">
      <alignment horizontal="center"/>
    </xf>
    <xf numFmtId="0" fontId="11" fillId="0" borderId="10" xfId="0" applyFont="1" applyBorder="1" applyAlignment="1">
      <alignment horizontal="center"/>
    </xf>
    <xf numFmtId="0" fontId="11" fillId="0" borderId="10" xfId="0" applyFont="1" applyBorder="1" applyAlignment="1">
      <alignment horizontal="center"/>
    </xf>
    <xf numFmtId="0" fontId="56" fillId="0" borderId="0" xfId="0" applyFont="1" applyBorder="1" applyAlignment="1">
      <alignment/>
    </xf>
    <xf numFmtId="0" fontId="62" fillId="0" borderId="0" xfId="0" applyFont="1" applyBorder="1" applyAlignment="1">
      <alignment horizontal="center"/>
    </xf>
    <xf numFmtId="0" fontId="62" fillId="0" borderId="0" xfId="0" applyFont="1" applyAlignment="1">
      <alignment/>
    </xf>
    <xf numFmtId="0" fontId="91" fillId="0" borderId="0" xfId="0" applyFont="1" applyBorder="1" applyAlignment="1">
      <alignment horizontal="center"/>
    </xf>
    <xf numFmtId="0" fontId="11" fillId="0" borderId="0" xfId="0" applyFont="1" applyBorder="1" applyAlignment="1">
      <alignment horizontal="center"/>
    </xf>
    <xf numFmtId="0" fontId="12" fillId="0" borderId="0" xfId="0" applyFont="1" applyFill="1" applyBorder="1" applyAlignment="1">
      <alignment/>
    </xf>
    <xf numFmtId="0" fontId="11" fillId="18" borderId="0" xfId="0" applyFont="1" applyFill="1" applyBorder="1" applyAlignment="1">
      <alignment horizontal="center"/>
    </xf>
    <xf numFmtId="0" fontId="12" fillId="18" borderId="0" xfId="0" applyFont="1" applyFill="1" applyBorder="1" applyAlignment="1">
      <alignment horizontal="center"/>
    </xf>
    <xf numFmtId="0" fontId="11" fillId="18" borderId="0" xfId="0" applyFont="1" applyFill="1" applyBorder="1" applyAlignment="1">
      <alignment/>
    </xf>
    <xf numFmtId="0" fontId="62" fillId="0" borderId="0" xfId="0" applyFont="1" applyBorder="1" applyAlignment="1">
      <alignment/>
    </xf>
    <xf numFmtId="0" fontId="92" fillId="0" borderId="10" xfId="0" applyFont="1" applyBorder="1" applyAlignment="1">
      <alignment horizontal="center"/>
    </xf>
    <xf numFmtId="0" fontId="93" fillId="0" borderId="10" xfId="0" applyFont="1" applyBorder="1" applyAlignment="1">
      <alignment horizontal="center"/>
    </xf>
    <xf numFmtId="176" fontId="60" fillId="0" borderId="10" xfId="41" applyNumberFormat="1" applyFont="1" applyBorder="1" applyAlignment="1">
      <alignment/>
    </xf>
    <xf numFmtId="0" fontId="60" fillId="0" borderId="10" xfId="0" applyFont="1" applyBorder="1" applyAlignment="1">
      <alignment/>
    </xf>
    <xf numFmtId="3" fontId="54" fillId="0" borderId="10" xfId="0" applyNumberFormat="1" applyFont="1" applyBorder="1" applyAlignment="1">
      <alignment/>
    </xf>
    <xf numFmtId="3" fontId="33" fillId="19" borderId="10" xfId="0" applyNumberFormat="1" applyFont="1" applyFill="1" applyBorder="1" applyAlignment="1">
      <alignment/>
    </xf>
    <xf numFmtId="0" fontId="8" fillId="0" borderId="10" xfId="0" applyFont="1" applyBorder="1" applyAlignment="1">
      <alignment horizontal="center"/>
    </xf>
    <xf numFmtId="0" fontId="8" fillId="0" borderId="10" xfId="0" applyFont="1" applyBorder="1" applyAlignment="1">
      <alignment/>
    </xf>
    <xf numFmtId="0" fontId="33" fillId="0" borderId="14" xfId="0" applyFont="1" applyBorder="1" applyAlignment="1">
      <alignment horizontal="center"/>
    </xf>
    <xf numFmtId="0" fontId="33" fillId="0" borderId="10" xfId="0" applyFont="1" applyFill="1" applyBorder="1" applyAlignment="1">
      <alignment horizontal="left"/>
    </xf>
    <xf numFmtId="3" fontId="33" fillId="0" borderId="10" xfId="0" applyNumberFormat="1" applyFont="1" applyFill="1" applyBorder="1" applyAlignment="1">
      <alignment/>
    </xf>
    <xf numFmtId="3" fontId="8" fillId="20" borderId="10" xfId="0" applyNumberFormat="1" applyFont="1" applyFill="1" applyBorder="1" applyAlignment="1">
      <alignment/>
    </xf>
    <xf numFmtId="3" fontId="33" fillId="18" borderId="11" xfId="0" applyNumberFormat="1" applyFont="1" applyFill="1" applyBorder="1" applyAlignment="1">
      <alignment/>
    </xf>
    <xf numFmtId="3" fontId="8" fillId="18" borderId="11" xfId="0" applyNumberFormat="1" applyFont="1" applyFill="1" applyBorder="1" applyAlignment="1">
      <alignment/>
    </xf>
    <xf numFmtId="3" fontId="37" fillId="15" borderId="11" xfId="0" applyNumberFormat="1" applyFont="1" applyFill="1" applyBorder="1" applyAlignment="1">
      <alignment/>
    </xf>
    <xf numFmtId="3" fontId="33" fillId="20" borderId="10" xfId="0" applyNumberFormat="1" applyFont="1" applyFill="1" applyBorder="1" applyAlignment="1">
      <alignment/>
    </xf>
    <xf numFmtId="3" fontId="38" fillId="0" borderId="14" xfId="0" applyNumberFormat="1" applyFont="1" applyBorder="1" applyAlignment="1">
      <alignment horizontal="right"/>
    </xf>
    <xf numFmtId="3" fontId="33" fillId="19" borderId="10" xfId="0" applyNumberFormat="1" applyFont="1" applyFill="1" applyBorder="1" applyAlignment="1">
      <alignment/>
    </xf>
    <xf numFmtId="180" fontId="62" fillId="0" borderId="10" xfId="0" applyNumberFormat="1" applyFont="1" applyBorder="1" applyAlignment="1">
      <alignment horizontal="right" vertical="center"/>
    </xf>
    <xf numFmtId="3" fontId="33" fillId="0" borderId="10" xfId="0" applyNumberFormat="1" applyFont="1" applyFill="1" applyBorder="1" applyAlignment="1">
      <alignment/>
    </xf>
    <xf numFmtId="0" fontId="60" fillId="0" borderId="10" xfId="0" applyFont="1" applyBorder="1" applyAlignment="1">
      <alignment horizontal="center"/>
    </xf>
    <xf numFmtId="0" fontId="8" fillId="0" borderId="21" xfId="0" applyFont="1" applyBorder="1" applyAlignment="1">
      <alignment horizontal="center"/>
    </xf>
    <xf numFmtId="0" fontId="43" fillId="0" borderId="10" xfId="0" applyFont="1" applyFill="1" applyBorder="1" applyAlignment="1">
      <alignment/>
    </xf>
    <xf numFmtId="176" fontId="2" fillId="0" borderId="10" xfId="0" applyNumberFormat="1" applyFont="1" applyBorder="1" applyAlignment="1">
      <alignment horizontal="center"/>
    </xf>
    <xf numFmtId="0" fontId="54" fillId="0" borderId="10" xfId="0" applyFont="1" applyFill="1" applyBorder="1" applyAlignment="1">
      <alignment/>
    </xf>
    <xf numFmtId="3" fontId="36" fillId="20" borderId="10" xfId="0" applyNumberFormat="1" applyFont="1" applyFill="1" applyBorder="1" applyAlignment="1">
      <alignment horizontal="right"/>
    </xf>
    <xf numFmtId="3" fontId="36" fillId="20" borderId="10" xfId="0" applyNumberFormat="1" applyFont="1" applyFill="1" applyBorder="1" applyAlignment="1">
      <alignment/>
    </xf>
    <xf numFmtId="3" fontId="54" fillId="19" borderId="10" xfId="0" applyNumberFormat="1" applyFont="1" applyFill="1" applyBorder="1" applyAlignment="1">
      <alignment/>
    </xf>
    <xf numFmtId="3" fontId="36" fillId="20" borderId="10" xfId="0" applyNumberFormat="1" applyFont="1" applyFill="1" applyBorder="1" applyAlignment="1">
      <alignment/>
    </xf>
    <xf numFmtId="0" fontId="36" fillId="0" borderId="10" xfId="0" applyFont="1" applyBorder="1" applyAlignment="1">
      <alignment horizontal="center"/>
    </xf>
    <xf numFmtId="0" fontId="36" fillId="0" borderId="10" xfId="0" applyFont="1" applyBorder="1" applyAlignment="1">
      <alignment/>
    </xf>
    <xf numFmtId="0" fontId="36" fillId="0" borderId="10" xfId="0" applyFont="1" applyBorder="1" applyAlignment="1">
      <alignment horizontal="left" wrapText="1"/>
    </xf>
    <xf numFmtId="0" fontId="36" fillId="0" borderId="10" xfId="0" applyFont="1" applyBorder="1" applyAlignment="1">
      <alignment wrapText="1"/>
    </xf>
    <xf numFmtId="3" fontId="54" fillId="20" borderId="10" xfId="0" applyNumberFormat="1" applyFont="1" applyFill="1" applyBorder="1" applyAlignment="1">
      <alignment/>
    </xf>
    <xf numFmtId="0" fontId="54" fillId="0" borderId="10" xfId="0" applyFont="1" applyBorder="1" applyAlignment="1">
      <alignment/>
    </xf>
    <xf numFmtId="3" fontId="54" fillId="19" borderId="10" xfId="0" applyNumberFormat="1" applyFont="1" applyFill="1" applyBorder="1" applyAlignment="1">
      <alignment/>
    </xf>
    <xf numFmtId="3" fontId="54" fillId="0" borderId="10" xfId="0" applyNumberFormat="1" applyFont="1" applyBorder="1" applyAlignment="1">
      <alignment/>
    </xf>
    <xf numFmtId="180" fontId="94" fillId="0" borderId="10" xfId="0" applyNumberFormat="1" applyFont="1" applyBorder="1" applyAlignment="1">
      <alignment vertical="center"/>
    </xf>
    <xf numFmtId="176" fontId="64" fillId="0" borderId="10" xfId="41" applyNumberFormat="1" applyFont="1" applyBorder="1" applyAlignment="1">
      <alignment/>
    </xf>
    <xf numFmtId="0" fontId="62" fillId="0" borderId="10" xfId="0" applyFont="1" applyBorder="1" applyAlignment="1">
      <alignment/>
    </xf>
    <xf numFmtId="0" fontId="12" fillId="0" borderId="10" xfId="0" applyFont="1" applyFill="1" applyBorder="1" applyAlignment="1">
      <alignment/>
    </xf>
    <xf numFmtId="0" fontId="92" fillId="2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wrapText="1"/>
    </xf>
    <xf numFmtId="0" fontId="11" fillId="0" borderId="10" xfId="0" applyFont="1" applyBorder="1" applyAlignment="1">
      <alignment wrapText="1"/>
    </xf>
    <xf numFmtId="0" fontId="11" fillId="18" borderId="10" xfId="0" applyFont="1" applyFill="1" applyBorder="1" applyAlignment="1">
      <alignment horizontal="center"/>
    </xf>
    <xf numFmtId="0" fontId="11" fillId="18" borderId="10" xfId="0" applyFont="1" applyFill="1" applyBorder="1" applyAlignment="1">
      <alignment/>
    </xf>
    <xf numFmtId="0" fontId="12" fillId="0" borderId="10" xfId="0" applyFont="1" applyBorder="1" applyAlignment="1">
      <alignment/>
    </xf>
    <xf numFmtId="0" fontId="93" fillId="0" borderId="10" xfId="0" applyFont="1" applyBorder="1" applyAlignment="1">
      <alignment horizontal="left"/>
    </xf>
    <xf numFmtId="3" fontId="93" fillId="0" borderId="10" xfId="0" applyNumberFormat="1" applyFont="1" applyBorder="1" applyAlignment="1">
      <alignment horizontal="right"/>
    </xf>
    <xf numFmtId="3" fontId="92" fillId="0" borderId="10" xfId="0" applyNumberFormat="1" applyFont="1" applyBorder="1" applyAlignment="1">
      <alignment/>
    </xf>
    <xf numFmtId="0" fontId="92" fillId="0" borderId="10" xfId="0" applyFont="1" applyBorder="1" applyAlignment="1">
      <alignment/>
    </xf>
    <xf numFmtId="0" fontId="93" fillId="0" borderId="10" xfId="0" applyFont="1" applyBorder="1" applyAlignment="1">
      <alignment/>
    </xf>
    <xf numFmtId="0" fontId="64" fillId="0" borderId="10" xfId="0" applyFont="1" applyBorder="1" applyAlignment="1">
      <alignment horizontal="center"/>
    </xf>
    <xf numFmtId="0" fontId="12" fillId="20" borderId="0" xfId="0" applyFont="1" applyFill="1" applyBorder="1" applyAlignment="1">
      <alignment/>
    </xf>
    <xf numFmtId="3" fontId="34" fillId="20" borderId="0" xfId="0" applyNumberFormat="1" applyFont="1" applyFill="1" applyBorder="1" applyAlignment="1">
      <alignment/>
    </xf>
    <xf numFmtId="0" fontId="8" fillId="20" borderId="0" xfId="0" applyFont="1" applyFill="1" applyBorder="1" applyAlignment="1">
      <alignment horizontal="center"/>
    </xf>
    <xf numFmtId="0" fontId="8" fillId="20" borderId="0" xfId="0" applyFont="1" applyFill="1" applyBorder="1" applyAlignment="1">
      <alignment/>
    </xf>
    <xf numFmtId="176" fontId="8" fillId="20" borderId="0" xfId="41" applyNumberFormat="1" applyFont="1" applyFill="1" applyBorder="1" applyAlignment="1">
      <alignment/>
    </xf>
    <xf numFmtId="3" fontId="8" fillId="20" borderId="0" xfId="0" applyNumberFormat="1" applyFont="1" applyFill="1" applyBorder="1" applyAlignment="1">
      <alignment/>
    </xf>
    <xf numFmtId="0" fontId="33" fillId="20" borderId="0" xfId="0" applyFont="1" applyFill="1" applyBorder="1" applyAlignment="1">
      <alignment/>
    </xf>
    <xf numFmtId="0" fontId="81" fillId="20" borderId="0" xfId="0" applyFont="1" applyFill="1" applyBorder="1" applyAlignment="1">
      <alignment horizontal="right"/>
    </xf>
    <xf numFmtId="0" fontId="81" fillId="20" borderId="0" xfId="0" applyFont="1" applyFill="1" applyBorder="1" applyAlignment="1">
      <alignment/>
    </xf>
    <xf numFmtId="176" fontId="81" fillId="20" borderId="0" xfId="41" applyNumberFormat="1" applyFont="1" applyFill="1" applyBorder="1" applyAlignment="1">
      <alignment/>
    </xf>
    <xf numFmtId="0" fontId="33" fillId="20" borderId="0" xfId="0" applyFont="1" applyFill="1" applyBorder="1" applyAlignment="1">
      <alignment/>
    </xf>
    <xf numFmtId="0" fontId="36" fillId="0" borderId="10" xfId="0" applyFont="1" applyBorder="1" applyAlignment="1">
      <alignment wrapText="1"/>
    </xf>
    <xf numFmtId="3" fontId="95" fillId="19" borderId="10" xfId="0" applyNumberFormat="1" applyFont="1" applyFill="1" applyBorder="1" applyAlignment="1">
      <alignment/>
    </xf>
    <xf numFmtId="0" fontId="65" fillId="22" borderId="0" xfId="0" applyNumberFormat="1" applyFont="1" applyFill="1" applyBorder="1" applyAlignment="1" applyProtection="1">
      <alignment horizontal="left"/>
      <protection locked="0"/>
    </xf>
    <xf numFmtId="3" fontId="63" fillId="22" borderId="10" xfId="0" applyNumberFormat="1" applyFont="1" applyFill="1" applyBorder="1" applyAlignment="1">
      <alignment/>
    </xf>
    <xf numFmtId="3" fontId="61" fillId="23" borderId="0" xfId="0" applyNumberFormat="1" applyFont="1" applyFill="1" applyBorder="1" applyAlignment="1" applyProtection="1">
      <alignment vertical="center" wrapText="1" shrinkToFit="1"/>
      <protection locked="0"/>
    </xf>
    <xf numFmtId="3" fontId="61" fillId="23" borderId="0" xfId="0" applyNumberFormat="1" applyFont="1" applyFill="1" applyBorder="1" applyAlignment="1" applyProtection="1">
      <alignment vertical="center" wrapText="1" shrinkToFit="1"/>
      <protection locked="0"/>
    </xf>
    <xf numFmtId="0" fontId="44" fillId="22" borderId="0" xfId="0" applyNumberFormat="1" applyFont="1" applyFill="1" applyBorder="1" applyAlignment="1" applyProtection="1">
      <alignment horizontal="left"/>
      <protection locked="0"/>
    </xf>
    <xf numFmtId="176" fontId="44" fillId="22" borderId="0" xfId="41" applyNumberFormat="1" applyFont="1" applyFill="1" applyBorder="1" applyAlignment="1" applyProtection="1">
      <alignment horizontal="right"/>
      <protection locked="0"/>
    </xf>
    <xf numFmtId="0" fontId="61" fillId="22" borderId="0" xfId="0" applyNumberFormat="1" applyFont="1" applyFill="1" applyBorder="1" applyAlignment="1" applyProtection="1">
      <alignment horizontal="left"/>
      <protection locked="0"/>
    </xf>
    <xf numFmtId="3" fontId="61" fillId="23" borderId="10" xfId="0" applyNumberFormat="1" applyFont="1" applyFill="1" applyBorder="1" applyAlignment="1" applyProtection="1">
      <alignment vertical="center" wrapText="1" shrinkToFit="1"/>
      <protection locked="0"/>
    </xf>
    <xf numFmtId="176" fontId="61" fillId="22" borderId="0" xfId="41" applyNumberFormat="1" applyFont="1" applyFill="1" applyBorder="1" applyAlignment="1" applyProtection="1">
      <alignment horizontal="left"/>
      <protection locked="0"/>
    </xf>
    <xf numFmtId="3" fontId="44" fillId="23" borderId="10" xfId="0" applyNumberFormat="1" applyFont="1" applyFill="1" applyBorder="1" applyAlignment="1" applyProtection="1">
      <alignment vertical="center" wrapText="1" shrinkToFit="1"/>
      <protection locked="0"/>
    </xf>
    <xf numFmtId="180" fontId="0" fillId="0" borderId="10" xfId="0" applyNumberFormat="1" applyFont="1" applyBorder="1" applyAlignment="1">
      <alignment horizontal="center" vertical="center"/>
    </xf>
    <xf numFmtId="3" fontId="36" fillId="0" borderId="10" xfId="0" applyNumberFormat="1" applyFont="1" applyBorder="1" applyAlignment="1">
      <alignment horizontal="center"/>
    </xf>
    <xf numFmtId="180" fontId="0" fillId="0" borderId="10" xfId="0" applyNumberFormat="1" applyFont="1" applyBorder="1" applyAlignment="1">
      <alignment horizontal="center" vertical="center"/>
    </xf>
    <xf numFmtId="4" fontId="54" fillId="20" borderId="10" xfId="0" applyNumberFormat="1" applyFont="1" applyFill="1" applyBorder="1" applyAlignment="1">
      <alignment/>
    </xf>
    <xf numFmtId="4" fontId="54" fillId="19" borderId="10" xfId="0" applyNumberFormat="1" applyFont="1" applyFill="1" applyBorder="1" applyAlignment="1">
      <alignment/>
    </xf>
    <xf numFmtId="0" fontId="55" fillId="0" borderId="0" xfId="0" applyFont="1" applyBorder="1" applyAlignment="1">
      <alignment horizontal="center"/>
    </xf>
    <xf numFmtId="0" fontId="33" fillId="0" borderId="0" xfId="0" applyFont="1" applyBorder="1" applyAlignment="1">
      <alignment horizontal="center"/>
    </xf>
    <xf numFmtId="0" fontId="39" fillId="0" borderId="0" xfId="0" applyFont="1" applyBorder="1" applyAlignment="1">
      <alignment horizontal="center"/>
    </xf>
    <xf numFmtId="0" fontId="33" fillId="18" borderId="0" xfId="0" applyFont="1" applyFill="1" applyBorder="1" applyAlignment="1">
      <alignment horizontal="center"/>
    </xf>
    <xf numFmtId="0" fontId="37" fillId="0" borderId="0" xfId="0" applyNumberFormat="1" applyFont="1" applyFill="1" applyBorder="1" applyAlignment="1" applyProtection="1">
      <alignment horizontal="center"/>
      <protection locked="0"/>
    </xf>
    <xf numFmtId="0" fontId="33" fillId="19" borderId="0" xfId="0" applyFont="1" applyFill="1" applyBorder="1" applyAlignment="1">
      <alignment horizontal="center"/>
    </xf>
    <xf numFmtId="0" fontId="89" fillId="0" borderId="0" xfId="0" applyFont="1" applyAlignment="1">
      <alignment horizontal="center"/>
    </xf>
    <xf numFmtId="0" fontId="4" fillId="0" borderId="0" xfId="0" applyFont="1" applyAlignment="1">
      <alignment horizontal="center"/>
    </xf>
    <xf numFmtId="0" fontId="56" fillId="0" borderId="22" xfId="0" applyFont="1" applyBorder="1" applyAlignment="1">
      <alignment horizontal="center" vertical="center"/>
    </xf>
    <xf numFmtId="0" fontId="56"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vertical="center" wrapText="1"/>
    </xf>
    <xf numFmtId="0" fontId="89"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center"/>
    </xf>
    <xf numFmtId="0" fontId="33" fillId="0" borderId="0" xfId="0" applyFont="1" applyFill="1" applyBorder="1" applyAlignment="1">
      <alignment horizontal="center"/>
    </xf>
    <xf numFmtId="0" fontId="33" fillId="0" borderId="10" xfId="0" applyFont="1" applyBorder="1" applyAlignment="1">
      <alignment horizontal="center"/>
    </xf>
    <xf numFmtId="0" fontId="33" fillId="0" borderId="20" xfId="0" applyFont="1" applyBorder="1" applyAlignment="1">
      <alignment horizontal="center"/>
    </xf>
    <xf numFmtId="0" fontId="33" fillId="0" borderId="23" xfId="0" applyFont="1" applyBorder="1" applyAlignment="1">
      <alignment horizontal="center"/>
    </xf>
    <xf numFmtId="0" fontId="33" fillId="20" borderId="10" xfId="0" applyFont="1" applyFill="1" applyBorder="1" applyAlignment="1">
      <alignment horizontal="center"/>
    </xf>
    <xf numFmtId="0" fontId="33" fillId="0" borderId="10" xfId="0" applyFont="1" applyFill="1" applyBorder="1" applyAlignment="1">
      <alignment horizontal="center"/>
    </xf>
    <xf numFmtId="0" fontId="56" fillId="0" borderId="0" xfId="0" applyFont="1" applyBorder="1" applyAlignment="1">
      <alignment horizontal="center"/>
    </xf>
    <xf numFmtId="0" fontId="42" fillId="0" borderId="13" xfId="0" applyFont="1" applyBorder="1" applyAlignment="1">
      <alignment horizontal="center"/>
    </xf>
    <xf numFmtId="0" fontId="54" fillId="20" borderId="10" xfId="0" applyFont="1" applyFill="1" applyBorder="1" applyAlignment="1">
      <alignment horizontal="center"/>
    </xf>
    <xf numFmtId="0" fontId="38" fillId="0" borderId="0" xfId="0" applyNumberFormat="1" applyFont="1" applyFill="1" applyBorder="1" applyAlignment="1" applyProtection="1">
      <alignment horizontal="left"/>
      <protection locked="0"/>
    </xf>
    <xf numFmtId="0" fontId="47" fillId="21" borderId="0" xfId="0" applyFont="1" applyFill="1" applyAlignment="1" applyProtection="1">
      <alignment horizontal="center" vertical="top" wrapText="1" shrinkToFit="1"/>
      <protection locked="0"/>
    </xf>
    <xf numFmtId="0" fontId="37" fillId="0" borderId="0" xfId="0" applyNumberFormat="1" applyFont="1" applyFill="1" applyBorder="1" applyAlignment="1" applyProtection="1">
      <alignment horizontal="center"/>
      <protection locked="0"/>
    </xf>
    <xf numFmtId="0" fontId="38" fillId="21" borderId="0" xfId="0" applyFont="1" applyFill="1" applyAlignment="1" applyProtection="1">
      <alignment horizontal="right" wrapText="1" shrinkToFit="1"/>
      <protection locked="0"/>
    </xf>
    <xf numFmtId="0" fontId="47" fillId="21" borderId="0" xfId="0" applyFont="1" applyFill="1" applyAlignment="1" applyProtection="1">
      <alignment horizontal="left" wrapText="1" shrinkToFit="1"/>
      <protection locked="0"/>
    </xf>
    <xf numFmtId="0" fontId="46" fillId="0" borderId="0" xfId="0" applyNumberFormat="1" applyFont="1" applyFill="1" applyBorder="1" applyAlignment="1" applyProtection="1">
      <alignment horizontal="left"/>
      <protection locked="0"/>
    </xf>
    <xf numFmtId="0" fontId="37" fillId="21" borderId="0" xfId="0" applyFont="1" applyFill="1" applyAlignment="1" applyProtection="1">
      <alignment horizontal="center" vertical="top" wrapText="1" shrinkToFit="1"/>
      <protection locked="0"/>
    </xf>
    <xf numFmtId="0" fontId="49" fillId="21" borderId="0" xfId="0" applyFont="1" applyFill="1" applyAlignment="1" applyProtection="1">
      <alignment horizontal="center" vertical="top" wrapText="1" shrinkToFit="1"/>
      <protection locked="0"/>
    </xf>
    <xf numFmtId="0" fontId="38" fillId="21" borderId="0" xfId="0" applyFont="1" applyFill="1" applyAlignment="1" applyProtection="1">
      <alignment horizontal="center" vertical="top" wrapText="1" shrinkToFit="1"/>
      <protection locked="0"/>
    </xf>
    <xf numFmtId="0" fontId="38" fillId="21" borderId="0" xfId="0" applyFont="1" applyFill="1" applyAlignment="1" applyProtection="1">
      <alignment horizontal="left" vertical="center" wrapText="1" shrinkToFit="1"/>
      <protection locked="0"/>
    </xf>
    <xf numFmtId="0" fontId="44" fillId="21" borderId="0" xfId="0" applyFont="1" applyFill="1" applyAlignment="1" applyProtection="1">
      <alignment horizontal="left" vertical="center" wrapText="1" shrinkToFit="1"/>
      <protection locked="0"/>
    </xf>
    <xf numFmtId="0" fontId="37" fillId="21" borderId="0" xfId="0" applyFont="1" applyFill="1" applyAlignment="1" applyProtection="1">
      <alignment horizontal="center" wrapText="1" shrinkToFit="1"/>
      <protection locked="0"/>
    </xf>
    <xf numFmtId="0" fontId="48" fillId="21" borderId="0" xfId="0" applyFont="1" applyFill="1" applyAlignment="1" applyProtection="1">
      <alignment horizontal="center" vertical="top" wrapText="1" shrinkToFit="1"/>
      <protection locked="0"/>
    </xf>
    <xf numFmtId="0" fontId="12" fillId="20" borderId="20" xfId="0" applyFont="1" applyFill="1" applyBorder="1" applyAlignment="1">
      <alignment horizontal="center"/>
    </xf>
    <xf numFmtId="0" fontId="12" fillId="20" borderId="23" xfId="0" applyFont="1" applyFill="1" applyBorder="1" applyAlignment="1">
      <alignment horizontal="center"/>
    </xf>
    <xf numFmtId="176" fontId="36" fillId="20" borderId="10" xfId="41" applyNumberFormat="1" applyFont="1" applyFill="1" applyBorder="1" applyAlignment="1">
      <alignment horizontal="right"/>
    </xf>
    <xf numFmtId="176" fontId="36" fillId="20" borderId="10" xfId="41" applyNumberFormat="1" applyFont="1" applyFill="1" applyBorder="1" applyAlignment="1">
      <alignment/>
    </xf>
    <xf numFmtId="176" fontId="36" fillId="0" borderId="10" xfId="41" applyNumberFormat="1" applyFont="1" applyBorder="1" applyAlignment="1">
      <alignment/>
    </xf>
    <xf numFmtId="3" fontId="44" fillId="23" borderId="0" xfId="0" applyNumberFormat="1" applyFont="1" applyFill="1" applyBorder="1" applyAlignment="1" applyProtection="1">
      <alignment vertical="center" wrapText="1" shrinkToFit="1"/>
      <protection locked="0"/>
    </xf>
    <xf numFmtId="0" fontId="36" fillId="19" borderId="10" xfId="0" applyFont="1" applyFill="1" applyBorder="1" applyAlignment="1">
      <alignment horizontal="center"/>
    </xf>
    <xf numFmtId="0" fontId="57" fillId="21" borderId="18" xfId="0" applyFont="1" applyFill="1" applyBorder="1" applyAlignment="1" applyProtection="1">
      <alignment vertical="center" wrapText="1" shrinkToFit="1"/>
      <protection locked="0"/>
    </xf>
    <xf numFmtId="0" fontId="45" fillId="21" borderId="24" xfId="0" applyFont="1" applyFill="1" applyBorder="1" applyAlignment="1" applyProtection="1">
      <alignment horizontal="left" vertical="center" wrapText="1" shrinkToFit="1"/>
      <protection locked="0"/>
    </xf>
    <xf numFmtId="176" fontId="58" fillId="21" borderId="24" xfId="0" applyNumberFormat="1" applyFont="1" applyFill="1" applyBorder="1" applyAlignment="1" applyProtection="1">
      <alignment horizontal="right" vertical="center" wrapText="1" shrinkToFit="1"/>
      <protection locked="0"/>
    </xf>
    <xf numFmtId="0" fontId="50" fillId="21" borderId="10" xfId="0" applyFont="1" applyFill="1" applyBorder="1" applyAlignment="1" applyProtection="1">
      <alignment horizontal="left" vertical="center" wrapText="1" shrinkToFit="1"/>
      <protection locked="0"/>
    </xf>
    <xf numFmtId="0" fontId="53" fillId="21" borderId="0" xfId="0" applyFont="1" applyFill="1" applyBorder="1" applyAlignment="1" applyProtection="1">
      <alignment horizontal="center" vertical="center" wrapText="1" shrinkToFit="1"/>
      <protection locked="0"/>
    </xf>
    <xf numFmtId="0" fontId="57" fillId="21" borderId="0" xfId="0" applyFont="1" applyFill="1" applyBorder="1" applyAlignment="1" applyProtection="1">
      <alignment vertical="center" wrapText="1" shrinkToFit="1"/>
      <protection locked="0"/>
    </xf>
    <xf numFmtId="0" fontId="41" fillId="21" borderId="0" xfId="0" applyFont="1" applyFill="1" applyBorder="1" applyAlignment="1" applyProtection="1">
      <alignment horizontal="right" vertical="center" wrapText="1" shrinkToFit="1"/>
      <protection locked="0"/>
    </xf>
    <xf numFmtId="0" fontId="53" fillId="21" borderId="24" xfId="0" applyFont="1" applyFill="1" applyBorder="1" applyAlignment="1" applyProtection="1">
      <alignment horizontal="center" vertical="center" wrapText="1" shrinkToFit="1"/>
      <protection locked="0"/>
    </xf>
    <xf numFmtId="0" fontId="44" fillId="21" borderId="10" xfId="0" applyFont="1" applyFill="1" applyBorder="1" applyAlignment="1" applyProtection="1">
      <alignment horizontal="center" vertical="center" wrapText="1" shrinkToFit="1"/>
      <protection locked="0"/>
    </xf>
    <xf numFmtId="0" fontId="45" fillId="21" borderId="10" xfId="0" applyFont="1" applyFill="1" applyBorder="1" applyAlignment="1" applyProtection="1">
      <alignment horizontal="left" vertical="center" wrapText="1" shrinkToFit="1"/>
      <protection locked="0"/>
    </xf>
    <xf numFmtId="176" fontId="58" fillId="21" borderId="10" xfId="0" applyNumberFormat="1" applyFont="1" applyFill="1" applyBorder="1" applyAlignment="1" applyProtection="1">
      <alignment horizontal="right" vertical="center" wrapText="1" shrinkToFit="1"/>
      <protection locked="0"/>
    </xf>
    <xf numFmtId="0" fontId="61" fillId="21" borderId="10" xfId="0" applyFont="1" applyFill="1" applyBorder="1" applyAlignment="1" applyProtection="1">
      <alignment horizontal="center" vertical="center" wrapText="1" shrinkToFit="1"/>
      <protection locked="0"/>
    </xf>
    <xf numFmtId="176" fontId="41" fillId="21" borderId="10" xfId="41" applyNumberFormat="1" applyFont="1" applyFill="1" applyBorder="1" applyAlignment="1" applyProtection="1">
      <alignment horizontal="right" vertical="center" wrapText="1" shrinkToFit="1"/>
      <protection locked="0"/>
    </xf>
    <xf numFmtId="3" fontId="11" fillId="0" borderId="10" xfId="57" applyNumberFormat="1" applyFont="1" applyFill="1" applyBorder="1" applyAlignment="1">
      <alignment horizontal="left" vertical="center" wrapText="1"/>
      <protection/>
    </xf>
    <xf numFmtId="176" fontId="52" fillId="21" borderId="10" xfId="41" applyNumberFormat="1" applyFont="1" applyFill="1" applyBorder="1" applyAlignment="1" applyProtection="1">
      <alignment horizontal="right" vertical="center" wrapText="1" shrinkToFit="1"/>
      <protection locked="0"/>
    </xf>
    <xf numFmtId="0" fontId="53" fillId="21" borderId="22" xfId="0" applyFont="1" applyFill="1" applyBorder="1" applyAlignment="1" applyProtection="1">
      <alignment horizontal="center" vertical="center" wrapText="1" shrinkToFit="1"/>
      <protection locked="0"/>
    </xf>
    <xf numFmtId="176" fontId="2" fillId="0" borderId="22" xfId="0" applyNumberFormat="1" applyFont="1" applyBorder="1" applyAlignment="1">
      <alignment horizontal="center"/>
    </xf>
    <xf numFmtId="171" fontId="45" fillId="21" borderId="10" xfId="41" applyFont="1" applyFill="1" applyBorder="1" applyAlignment="1" applyProtection="1">
      <alignment horizontal="center" vertical="center" wrapText="1" shrinkToFit="1"/>
      <protection locked="0"/>
    </xf>
    <xf numFmtId="171" fontId="45" fillId="24" borderId="10" xfId="41" applyFont="1" applyFill="1" applyBorder="1" applyAlignment="1" applyProtection="1">
      <alignment horizontal="center" vertical="center" wrapText="1" shrinkToFit="1"/>
      <protection locked="0"/>
    </xf>
    <xf numFmtId="0" fontId="51" fillId="21" borderId="10" xfId="0" applyFont="1" applyFill="1" applyBorder="1" applyAlignment="1" applyProtection="1">
      <alignment horizontal="center" vertical="center" wrapText="1" shrinkToFit="1"/>
      <protection locked="0"/>
    </xf>
    <xf numFmtId="181" fontId="36" fillId="0" borderId="10" xfId="41" applyNumberFormat="1" applyFont="1" applyBorder="1" applyAlignment="1">
      <alignment horizontal="right"/>
    </xf>
    <xf numFmtId="3" fontId="45" fillId="20" borderId="10" xfId="0" applyNumberFormat="1" applyFont="1" applyFill="1" applyBorder="1" applyAlignment="1">
      <alignment/>
    </xf>
    <xf numFmtId="3" fontId="45" fillId="0" borderId="10" xfId="0" applyNumberFormat="1" applyFont="1" applyBorder="1" applyAlignment="1">
      <alignment/>
    </xf>
    <xf numFmtId="3" fontId="50" fillId="0" borderId="10" xfId="0" applyNumberFormat="1" applyFont="1" applyBorder="1" applyAlignment="1">
      <alignment/>
    </xf>
    <xf numFmtId="176" fontId="95" fillId="0" borderId="10" xfId="41" applyNumberFormat="1" applyFont="1" applyBorder="1" applyAlignment="1">
      <alignment/>
    </xf>
    <xf numFmtId="176" fontId="95" fillId="15" borderId="10" xfId="41" applyNumberFormat="1" applyFont="1" applyFill="1" applyBorder="1" applyAlignment="1">
      <alignment/>
    </xf>
    <xf numFmtId="3" fontId="96" fillId="0" borderId="10" xfId="0" applyNumberFormat="1" applyFont="1" applyFill="1" applyBorder="1" applyAlignment="1" applyProtection="1">
      <alignment horizontal="right"/>
      <protection locked="0"/>
    </xf>
    <xf numFmtId="3" fontId="97" fillId="0" borderId="10" xfId="0" applyNumberFormat="1"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3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9"/>
  <sheetViews>
    <sheetView tabSelected="1" zoomScalePageLayoutView="0" workbookViewId="0" topLeftCell="A58">
      <selection activeCell="I75" sqref="I75"/>
    </sheetView>
  </sheetViews>
  <sheetFormatPr defaultColWidth="9.140625" defaultRowHeight="12.75"/>
  <cols>
    <col min="1" max="1" width="7.57421875" style="234" customWidth="1"/>
    <col min="2" max="2" width="41.00390625" style="10" customWidth="1"/>
    <col min="3" max="3" width="17.421875" style="5" customWidth="1"/>
    <col min="4" max="4" width="16.421875" style="5" customWidth="1"/>
    <col min="5" max="5" width="10.7109375" style="10" customWidth="1"/>
    <col min="6" max="6" width="11.8515625" style="10" customWidth="1"/>
    <col min="7" max="7" width="23.28125" style="10" customWidth="1"/>
    <col min="8" max="8" width="21.28125" style="10" customWidth="1"/>
    <col min="9" max="9" width="18.7109375" style="10" customWidth="1"/>
    <col min="10" max="10" width="22.57421875" style="10" customWidth="1"/>
    <col min="11" max="16384" width="9.140625" style="10" customWidth="1"/>
  </cols>
  <sheetData>
    <row r="1" spans="1:6" ht="21.75" customHeight="1">
      <c r="A1" s="330" t="s">
        <v>19</v>
      </c>
      <c r="B1" s="330"/>
      <c r="C1" s="330"/>
      <c r="D1" s="330"/>
      <c r="E1" s="330"/>
      <c r="F1" s="330"/>
    </row>
    <row r="2" spans="1:4" ht="15.75">
      <c r="A2" s="228" t="s">
        <v>54</v>
      </c>
      <c r="B2" s="1"/>
      <c r="C2" s="1"/>
      <c r="D2" s="1"/>
    </row>
    <row r="3" spans="1:4" ht="15.75">
      <c r="A3" s="228" t="s">
        <v>0</v>
      </c>
      <c r="B3" s="1"/>
      <c r="C3" s="1"/>
      <c r="D3" s="1"/>
    </row>
    <row r="4" spans="1:6" ht="18">
      <c r="A4" s="331" t="s">
        <v>1</v>
      </c>
      <c r="B4" s="331"/>
      <c r="C4" s="331"/>
      <c r="D4" s="331"/>
      <c r="E4" s="331"/>
      <c r="F4" s="331"/>
    </row>
    <row r="5" spans="1:6" ht="18">
      <c r="A5" s="331" t="s">
        <v>164</v>
      </c>
      <c r="B5" s="331"/>
      <c r="C5" s="331"/>
      <c r="D5" s="331"/>
      <c r="E5" s="331"/>
      <c r="F5" s="331"/>
    </row>
    <row r="6" spans="1:4" ht="20.25" customHeight="1">
      <c r="A6" s="228"/>
      <c r="B6" s="1"/>
      <c r="C6" s="1"/>
      <c r="D6" s="195" t="s">
        <v>10</v>
      </c>
    </row>
    <row r="7" spans="1:6" s="24" customFormat="1" ht="18" customHeight="1">
      <c r="A7" s="332" t="s">
        <v>2</v>
      </c>
      <c r="B7" s="334" t="s">
        <v>3</v>
      </c>
      <c r="C7" s="336" t="s">
        <v>20</v>
      </c>
      <c r="D7" s="336" t="s">
        <v>21</v>
      </c>
      <c r="E7" s="339" t="s">
        <v>22</v>
      </c>
      <c r="F7" s="339" t="s">
        <v>23</v>
      </c>
    </row>
    <row r="8" spans="1:6" s="24" customFormat="1" ht="102.75" customHeight="1">
      <c r="A8" s="333"/>
      <c r="B8" s="335"/>
      <c r="C8" s="337"/>
      <c r="D8" s="337"/>
      <c r="E8" s="339"/>
      <c r="F8" s="339"/>
    </row>
    <row r="9" spans="1:6" ht="15.75">
      <c r="A9" s="229" t="s">
        <v>6</v>
      </c>
      <c r="B9" s="2" t="s">
        <v>5</v>
      </c>
      <c r="C9" s="3"/>
      <c r="D9" s="196"/>
      <c r="E9" s="16"/>
      <c r="F9" s="16"/>
    </row>
    <row r="10" spans="1:7" ht="15.75">
      <c r="A10" s="381"/>
      <c r="B10" s="382" t="s">
        <v>91</v>
      </c>
      <c r="C10" s="383">
        <v>5027726534</v>
      </c>
      <c r="D10" s="17"/>
      <c r="E10" s="11"/>
      <c r="F10" s="11"/>
      <c r="G10" s="40"/>
    </row>
    <row r="11" spans="1:7" ht="15.75">
      <c r="A11" s="384"/>
      <c r="B11" s="376" t="s">
        <v>92</v>
      </c>
      <c r="C11" s="265">
        <v>4183809180</v>
      </c>
      <c r="D11" s="17"/>
      <c r="E11" s="11"/>
      <c r="F11" s="11"/>
      <c r="G11" s="40"/>
    </row>
    <row r="12" spans="1:7" ht="15.75">
      <c r="A12" s="384"/>
      <c r="B12" s="376" t="s">
        <v>93</v>
      </c>
      <c r="C12" s="265">
        <v>601474886</v>
      </c>
      <c r="D12" s="17"/>
      <c r="E12" s="11"/>
      <c r="F12" s="11"/>
      <c r="G12" s="40"/>
    </row>
    <row r="13" spans="1:7" ht="15.75">
      <c r="A13" s="384"/>
      <c r="B13" s="376" t="s">
        <v>178</v>
      </c>
      <c r="C13" s="265">
        <v>242442468</v>
      </c>
      <c r="D13" s="17"/>
      <c r="E13" s="11"/>
      <c r="F13" s="11"/>
      <c r="G13" s="40"/>
    </row>
    <row r="14" spans="1:7" ht="15.75">
      <c r="A14" s="384"/>
      <c r="B14" s="382" t="s">
        <v>182</v>
      </c>
      <c r="C14" s="265">
        <v>2880000</v>
      </c>
      <c r="D14" s="17"/>
      <c r="E14" s="11"/>
      <c r="F14" s="11"/>
      <c r="G14" s="40"/>
    </row>
    <row r="15" spans="1:7" ht="24" customHeight="1">
      <c r="A15" s="289" t="s">
        <v>4</v>
      </c>
      <c r="B15" s="289" t="s">
        <v>81</v>
      </c>
      <c r="C15" s="277">
        <f>SUM(C16:C19)</f>
        <v>138045637</v>
      </c>
      <c r="D15" s="277">
        <f>SUM(D16:D19)</f>
        <v>138045637</v>
      </c>
      <c r="E15" s="281"/>
      <c r="F15" s="281"/>
      <c r="G15" s="40"/>
    </row>
    <row r="16" spans="1:7" ht="21" customHeight="1">
      <c r="A16" s="230">
        <v>6449</v>
      </c>
      <c r="B16" s="210" t="s">
        <v>157</v>
      </c>
      <c r="C16" s="385">
        <v>135195637</v>
      </c>
      <c r="D16" s="385">
        <v>135195637</v>
      </c>
      <c r="E16" s="281"/>
      <c r="F16" s="281"/>
      <c r="G16" s="40"/>
    </row>
    <row r="17" spans="1:7" ht="18" customHeight="1">
      <c r="A17" s="230">
        <v>6758</v>
      </c>
      <c r="B17" s="210" t="s">
        <v>74</v>
      </c>
      <c r="C17" s="385">
        <v>1650000</v>
      </c>
      <c r="D17" s="385">
        <v>1650000</v>
      </c>
      <c r="E17" s="281"/>
      <c r="F17" s="281"/>
      <c r="G17" s="40"/>
    </row>
    <row r="18" spans="1:7" ht="15">
      <c r="A18" s="230">
        <v>7004</v>
      </c>
      <c r="B18" s="210" t="s">
        <v>50</v>
      </c>
      <c r="C18" s="385">
        <v>1200000</v>
      </c>
      <c r="D18" s="385">
        <v>1200000</v>
      </c>
      <c r="E18" s="281"/>
      <c r="F18" s="281"/>
      <c r="G18" s="40"/>
    </row>
    <row r="19" spans="1:7" ht="15">
      <c r="A19" s="230">
        <v>7799</v>
      </c>
      <c r="B19" s="286" t="s">
        <v>150</v>
      </c>
      <c r="C19" s="385"/>
      <c r="D19" s="385"/>
      <c r="E19" s="281"/>
      <c r="F19" s="281"/>
      <c r="G19" s="40"/>
    </row>
    <row r="20" spans="1:7" ht="14.25">
      <c r="A20" s="381" t="s">
        <v>7</v>
      </c>
      <c r="B20" s="381" t="s">
        <v>156</v>
      </c>
      <c r="C20" s="269">
        <f>SUM(C21:C57)</f>
        <v>832393733</v>
      </c>
      <c r="D20" s="269">
        <f>SUM(D21:D57)</f>
        <v>832393733</v>
      </c>
      <c r="E20" s="281"/>
      <c r="F20" s="281"/>
      <c r="G20" s="40"/>
    </row>
    <row r="21" spans="1:7" ht="15">
      <c r="A21" s="230">
        <v>6001</v>
      </c>
      <c r="B21" s="210" t="s">
        <v>166</v>
      </c>
      <c r="C21" s="226">
        <v>333953700</v>
      </c>
      <c r="D21" s="226">
        <v>333953700</v>
      </c>
      <c r="E21" s="281"/>
      <c r="F21" s="281"/>
      <c r="G21" s="40"/>
    </row>
    <row r="22" spans="1:7" ht="15">
      <c r="A22" s="230">
        <v>6051</v>
      </c>
      <c r="B22" s="210" t="s">
        <v>167</v>
      </c>
      <c r="C22" s="368">
        <v>64584000</v>
      </c>
      <c r="D22" s="368">
        <v>64584000</v>
      </c>
      <c r="E22" s="281"/>
      <c r="F22" s="281"/>
      <c r="G22" s="40"/>
    </row>
    <row r="23" spans="1:7" ht="15">
      <c r="A23" s="230">
        <v>6101</v>
      </c>
      <c r="B23" s="210" t="s">
        <v>168</v>
      </c>
      <c r="C23" s="369">
        <v>9610500</v>
      </c>
      <c r="D23" s="369">
        <v>9610500</v>
      </c>
      <c r="E23" s="281"/>
      <c r="F23" s="281"/>
      <c r="G23" s="40"/>
    </row>
    <row r="24" spans="1:7" ht="15">
      <c r="A24" s="230">
        <v>6112</v>
      </c>
      <c r="B24" s="210" t="s">
        <v>170</v>
      </c>
      <c r="C24" s="370">
        <v>91226456</v>
      </c>
      <c r="D24" s="370">
        <v>91226456</v>
      </c>
      <c r="E24" s="281"/>
      <c r="F24" s="281"/>
      <c r="G24" s="40"/>
    </row>
    <row r="25" spans="1:7" ht="15">
      <c r="A25" s="230">
        <v>6113</v>
      </c>
      <c r="B25" s="210" t="s">
        <v>169</v>
      </c>
      <c r="C25" s="370">
        <v>447000</v>
      </c>
      <c r="D25" s="370">
        <v>447000</v>
      </c>
      <c r="E25" s="281"/>
      <c r="F25" s="281"/>
      <c r="G25" s="40"/>
    </row>
    <row r="26" spans="1:7" ht="15">
      <c r="A26" s="230">
        <v>6115</v>
      </c>
      <c r="B26" s="210" t="s">
        <v>174</v>
      </c>
      <c r="C26" s="370">
        <v>80406173</v>
      </c>
      <c r="D26" s="370">
        <v>80406173</v>
      </c>
      <c r="E26" s="281"/>
      <c r="F26" s="281"/>
      <c r="G26" s="40"/>
    </row>
    <row r="27" spans="1:7" ht="15">
      <c r="A27" s="230">
        <v>6299</v>
      </c>
      <c r="B27" s="386" t="s">
        <v>159</v>
      </c>
      <c r="C27" s="385"/>
      <c r="D27" s="385"/>
      <c r="E27" s="281"/>
      <c r="F27" s="281"/>
      <c r="G27" s="40"/>
    </row>
    <row r="28" spans="1:7" ht="15">
      <c r="A28" s="230">
        <v>6301</v>
      </c>
      <c r="B28" s="283" t="s">
        <v>99</v>
      </c>
      <c r="C28" s="385">
        <v>89387266</v>
      </c>
      <c r="D28" s="385">
        <v>89387266</v>
      </c>
      <c r="E28" s="281"/>
      <c r="F28" s="281"/>
      <c r="G28" s="40"/>
    </row>
    <row r="29" spans="1:7" ht="15">
      <c r="A29" s="230">
        <v>6302</v>
      </c>
      <c r="B29" s="283" t="s">
        <v>100</v>
      </c>
      <c r="C29" s="385">
        <v>15323531</v>
      </c>
      <c r="D29" s="385">
        <v>15323531</v>
      </c>
      <c r="E29" s="281"/>
      <c r="F29" s="281"/>
      <c r="G29" s="40"/>
    </row>
    <row r="30" spans="1:7" ht="15">
      <c r="A30" s="230">
        <v>6303</v>
      </c>
      <c r="B30" s="283" t="s">
        <v>102</v>
      </c>
      <c r="C30" s="385">
        <v>10215687</v>
      </c>
      <c r="D30" s="385">
        <v>10215687</v>
      </c>
      <c r="E30" s="281"/>
      <c r="F30" s="281"/>
      <c r="G30" s="40"/>
    </row>
    <row r="31" spans="1:7" ht="15">
      <c r="A31" s="230">
        <v>6304</v>
      </c>
      <c r="B31" s="283" t="s">
        <v>101</v>
      </c>
      <c r="C31" s="385">
        <v>5107844</v>
      </c>
      <c r="D31" s="385">
        <v>5107844</v>
      </c>
      <c r="E31" s="281"/>
      <c r="F31" s="281"/>
      <c r="G31" s="40"/>
    </row>
    <row r="32" spans="1:9" ht="15">
      <c r="A32" s="230">
        <v>6404</v>
      </c>
      <c r="B32" s="210" t="s">
        <v>160</v>
      </c>
      <c r="C32" s="385">
        <v>30000000</v>
      </c>
      <c r="D32" s="385">
        <v>30000000</v>
      </c>
      <c r="E32" s="281"/>
      <c r="F32" s="281"/>
      <c r="G32" s="40"/>
      <c r="H32" s="225"/>
      <c r="I32" s="225"/>
    </row>
    <row r="33" spans="1:7" ht="15">
      <c r="A33" s="230">
        <v>6449</v>
      </c>
      <c r="B33" s="210" t="s">
        <v>161</v>
      </c>
      <c r="C33" s="385">
        <v>8583600</v>
      </c>
      <c r="D33" s="385">
        <v>8583600</v>
      </c>
      <c r="E33" s="281"/>
      <c r="F33" s="281"/>
      <c r="G33" s="40"/>
    </row>
    <row r="34" spans="1:7" ht="15">
      <c r="A34" s="230">
        <v>6501</v>
      </c>
      <c r="B34" s="210" t="s">
        <v>133</v>
      </c>
      <c r="C34" s="385">
        <v>9265499</v>
      </c>
      <c r="D34" s="385">
        <v>9265499</v>
      </c>
      <c r="E34" s="281"/>
      <c r="F34" s="281"/>
      <c r="G34" s="40"/>
    </row>
    <row r="35" spans="1:7" ht="15">
      <c r="A35" s="230">
        <v>6502</v>
      </c>
      <c r="B35" s="210" t="s">
        <v>134</v>
      </c>
      <c r="C35" s="385">
        <v>1063290</v>
      </c>
      <c r="D35" s="385">
        <v>1063290</v>
      </c>
      <c r="E35" s="281"/>
      <c r="F35" s="281"/>
      <c r="G35" s="40"/>
    </row>
    <row r="36" spans="1:7" ht="15">
      <c r="A36" s="230">
        <v>6504</v>
      </c>
      <c r="B36" s="210" t="s">
        <v>135</v>
      </c>
      <c r="C36" s="226"/>
      <c r="D36" s="226"/>
      <c r="E36" s="281"/>
      <c r="F36" s="281"/>
      <c r="G36" s="40"/>
    </row>
    <row r="37" spans="1:7" ht="15">
      <c r="A37" s="230">
        <v>6551</v>
      </c>
      <c r="B37" s="210" t="s">
        <v>103</v>
      </c>
      <c r="C37" s="385">
        <v>1422000</v>
      </c>
      <c r="D37" s="385">
        <v>1422000</v>
      </c>
      <c r="E37" s="281"/>
      <c r="F37" s="281"/>
      <c r="G37" s="40"/>
    </row>
    <row r="38" spans="1:7" ht="15">
      <c r="A38" s="230">
        <v>6599</v>
      </c>
      <c r="B38" s="210" t="s">
        <v>105</v>
      </c>
      <c r="C38" s="385">
        <v>5328000</v>
      </c>
      <c r="D38" s="385">
        <v>5328000</v>
      </c>
      <c r="E38" s="281"/>
      <c r="F38" s="281"/>
      <c r="G38" s="40"/>
    </row>
    <row r="39" spans="1:7" ht="15">
      <c r="A39" s="230">
        <v>6601</v>
      </c>
      <c r="B39" s="210" t="s">
        <v>31</v>
      </c>
      <c r="C39" s="385">
        <v>66000</v>
      </c>
      <c r="D39" s="385">
        <v>66000</v>
      </c>
      <c r="E39" s="281"/>
      <c r="F39" s="281"/>
      <c r="G39" s="40"/>
    </row>
    <row r="40" spans="1:7" ht="15">
      <c r="A40" s="230">
        <v>6605</v>
      </c>
      <c r="B40" s="210" t="s">
        <v>55</v>
      </c>
      <c r="C40" s="385">
        <v>1650000</v>
      </c>
      <c r="D40" s="385">
        <v>1650000</v>
      </c>
      <c r="E40" s="281"/>
      <c r="F40" s="281"/>
      <c r="G40" s="40"/>
    </row>
    <row r="41" spans="1:7" ht="15">
      <c r="A41" s="230">
        <v>6608</v>
      </c>
      <c r="B41" s="210" t="s">
        <v>32</v>
      </c>
      <c r="C41" s="385"/>
      <c r="D41" s="385"/>
      <c r="E41" s="281"/>
      <c r="F41" s="281"/>
      <c r="G41" s="40"/>
    </row>
    <row r="42" spans="1:7" ht="15">
      <c r="A42" s="230">
        <v>6618</v>
      </c>
      <c r="B42" s="210" t="s">
        <v>106</v>
      </c>
      <c r="C42" s="385">
        <v>1200000</v>
      </c>
      <c r="D42" s="385">
        <v>1200000</v>
      </c>
      <c r="E42" s="281"/>
      <c r="F42" s="281"/>
      <c r="G42" s="40"/>
    </row>
    <row r="43" spans="1:7" ht="15">
      <c r="A43" s="230">
        <v>6701</v>
      </c>
      <c r="B43" s="210" t="s">
        <v>33</v>
      </c>
      <c r="C43" s="385">
        <v>4637187</v>
      </c>
      <c r="D43" s="385">
        <v>4637187</v>
      </c>
      <c r="E43" s="281"/>
      <c r="F43" s="281"/>
      <c r="G43" s="40"/>
    </row>
    <row r="44" spans="1:7" ht="15">
      <c r="A44" s="230">
        <v>6702</v>
      </c>
      <c r="B44" s="210" t="s">
        <v>34</v>
      </c>
      <c r="C44" s="385">
        <v>4400000</v>
      </c>
      <c r="D44" s="385">
        <v>4400000</v>
      </c>
      <c r="E44" s="281"/>
      <c r="F44" s="281"/>
      <c r="G44" s="40"/>
    </row>
    <row r="45" spans="1:7" ht="15">
      <c r="A45" s="230">
        <v>6703</v>
      </c>
      <c r="B45" s="210" t="s">
        <v>35</v>
      </c>
      <c r="C45" s="385">
        <v>1050000</v>
      </c>
      <c r="D45" s="385">
        <v>1050000</v>
      </c>
      <c r="E45" s="281"/>
      <c r="F45" s="281"/>
      <c r="G45" s="40"/>
    </row>
    <row r="46" spans="1:7" ht="15">
      <c r="A46" s="230">
        <v>6704</v>
      </c>
      <c r="B46" s="210" t="s">
        <v>136</v>
      </c>
      <c r="C46" s="385">
        <v>3000000</v>
      </c>
      <c r="D46" s="385">
        <v>3000000</v>
      </c>
      <c r="E46" s="281"/>
      <c r="F46" s="281"/>
      <c r="G46" s="40"/>
    </row>
    <row r="47" spans="1:7" ht="15">
      <c r="A47" s="230">
        <v>6757</v>
      </c>
      <c r="B47" s="210" t="s">
        <v>171</v>
      </c>
      <c r="C47" s="385">
        <v>32994000</v>
      </c>
      <c r="D47" s="385">
        <v>32994000</v>
      </c>
      <c r="E47" s="281"/>
      <c r="F47" s="281"/>
      <c r="G47" s="40"/>
    </row>
    <row r="48" spans="1:7" ht="15">
      <c r="A48" s="231">
        <v>6799</v>
      </c>
      <c r="B48" s="284" t="s">
        <v>137</v>
      </c>
      <c r="C48" s="385">
        <v>8000000</v>
      </c>
      <c r="D48" s="385">
        <v>8000000</v>
      </c>
      <c r="E48" s="281"/>
      <c r="F48" s="281"/>
      <c r="G48" s="40"/>
    </row>
    <row r="49" spans="1:7" ht="15">
      <c r="A49" s="230">
        <v>6912</v>
      </c>
      <c r="B49" s="210" t="s">
        <v>40</v>
      </c>
      <c r="C49" s="385"/>
      <c r="D49" s="385"/>
      <c r="E49" s="281"/>
      <c r="F49" s="281"/>
      <c r="G49" s="40"/>
    </row>
    <row r="50" spans="1:7" ht="15">
      <c r="A50" s="230">
        <v>6913</v>
      </c>
      <c r="B50" s="210" t="s">
        <v>78</v>
      </c>
      <c r="C50" s="385"/>
      <c r="D50" s="385"/>
      <c r="E50" s="281"/>
      <c r="F50" s="281"/>
      <c r="G50" s="40"/>
    </row>
    <row r="51" spans="1:7" ht="15">
      <c r="A51" s="230">
        <v>6921</v>
      </c>
      <c r="B51" s="210" t="s">
        <v>41</v>
      </c>
      <c r="C51" s="385">
        <v>2285000</v>
      </c>
      <c r="D51" s="385">
        <v>2285000</v>
      </c>
      <c r="E51" s="281"/>
      <c r="F51" s="281"/>
      <c r="G51" s="40"/>
    </row>
    <row r="52" spans="1:7" ht="15">
      <c r="A52" s="230">
        <v>6949</v>
      </c>
      <c r="B52" s="210" t="s">
        <v>42</v>
      </c>
      <c r="C52" s="385"/>
      <c r="D52" s="385"/>
      <c r="E52" s="281"/>
      <c r="F52" s="281"/>
      <c r="G52" s="40"/>
    </row>
    <row r="53" spans="1:7" ht="30">
      <c r="A53" s="230">
        <v>7001</v>
      </c>
      <c r="B53" s="285" t="s">
        <v>43</v>
      </c>
      <c r="C53" s="385">
        <v>4507000</v>
      </c>
      <c r="D53" s="385">
        <v>4507000</v>
      </c>
      <c r="E53" s="281"/>
      <c r="F53" s="281"/>
      <c r="G53" s="40"/>
    </row>
    <row r="54" spans="1:7" ht="15">
      <c r="A54" s="230">
        <v>7049</v>
      </c>
      <c r="B54" s="286" t="s">
        <v>58</v>
      </c>
      <c r="C54" s="385">
        <v>7500000</v>
      </c>
      <c r="D54" s="385">
        <v>7500000</v>
      </c>
      <c r="E54" s="281"/>
      <c r="F54" s="281"/>
      <c r="G54" s="40"/>
    </row>
    <row r="55" spans="1:7" ht="15">
      <c r="A55" s="287">
        <v>7053</v>
      </c>
      <c r="B55" s="288" t="s">
        <v>69</v>
      </c>
      <c r="C55" s="385">
        <v>4850000</v>
      </c>
      <c r="D55" s="385">
        <v>4850000</v>
      </c>
      <c r="E55" s="281"/>
      <c r="F55" s="281"/>
      <c r="G55" s="40"/>
    </row>
    <row r="56" spans="1:7" ht="15">
      <c r="A56" s="230">
        <v>7756</v>
      </c>
      <c r="B56" s="210" t="s">
        <v>107</v>
      </c>
      <c r="C56" s="385">
        <v>330000</v>
      </c>
      <c r="D56" s="385">
        <v>330000</v>
      </c>
      <c r="E56" s="281"/>
      <c r="F56" s="281"/>
      <c r="G56" s="40"/>
    </row>
    <row r="57" spans="1:7" ht="15">
      <c r="A57" s="230">
        <v>7799</v>
      </c>
      <c r="B57" s="210" t="s">
        <v>58</v>
      </c>
      <c r="C57" s="385"/>
      <c r="D57" s="385"/>
      <c r="E57" s="281"/>
      <c r="F57" s="281"/>
      <c r="G57" s="40"/>
    </row>
    <row r="58" spans="1:7" ht="14.25">
      <c r="A58" s="282" t="s">
        <v>117</v>
      </c>
      <c r="B58" s="282" t="s">
        <v>151</v>
      </c>
      <c r="C58" s="387">
        <f>SUM(C59:C67)</f>
        <v>242442468</v>
      </c>
      <c r="D58" s="387">
        <f>SUM(D59:D67)</f>
        <v>125290563</v>
      </c>
      <c r="E58" s="281"/>
      <c r="F58" s="281"/>
      <c r="G58" s="40"/>
    </row>
    <row r="59" spans="1:7" ht="18.75" customHeight="1">
      <c r="A59" s="230">
        <v>6001</v>
      </c>
      <c r="B59" s="210" t="s">
        <v>172</v>
      </c>
      <c r="C59" s="385">
        <v>185200005</v>
      </c>
      <c r="D59" s="385">
        <v>68048100</v>
      </c>
      <c r="E59" s="281"/>
      <c r="F59" s="281"/>
      <c r="G59" s="40"/>
    </row>
    <row r="60" spans="1:7" ht="18.75" customHeight="1">
      <c r="A60" s="230">
        <v>6101</v>
      </c>
      <c r="B60" s="210" t="s">
        <v>168</v>
      </c>
      <c r="C60" s="385">
        <v>1999500</v>
      </c>
      <c r="D60" s="385">
        <v>1999500</v>
      </c>
      <c r="E60" s="281"/>
      <c r="F60" s="281"/>
      <c r="G60" s="40"/>
    </row>
    <row r="61" spans="1:7" ht="18.75" customHeight="1">
      <c r="A61" s="230">
        <v>6112</v>
      </c>
      <c r="B61" s="210" t="s">
        <v>170</v>
      </c>
      <c r="C61" s="385">
        <v>18456686</v>
      </c>
      <c r="D61" s="385">
        <v>18456686</v>
      </c>
      <c r="E61" s="281"/>
      <c r="F61" s="281"/>
      <c r="G61" s="40"/>
    </row>
    <row r="62" spans="1:7" ht="18.75" customHeight="1">
      <c r="A62" s="230">
        <v>6113</v>
      </c>
      <c r="B62" s="210" t="s">
        <v>169</v>
      </c>
      <c r="C62" s="385">
        <v>93000</v>
      </c>
      <c r="D62" s="385">
        <v>93000</v>
      </c>
      <c r="E62" s="281"/>
      <c r="F62" s="281"/>
      <c r="G62" s="40"/>
    </row>
    <row r="63" spans="1:7" ht="18.75" customHeight="1">
      <c r="A63" s="230">
        <v>1115</v>
      </c>
      <c r="B63" s="210" t="s">
        <v>174</v>
      </c>
      <c r="C63" s="385">
        <v>16382260</v>
      </c>
      <c r="D63" s="385">
        <v>16382260</v>
      </c>
      <c r="E63" s="281"/>
      <c r="F63" s="281"/>
      <c r="G63" s="40"/>
    </row>
    <row r="64" spans="1:7" ht="18.75" customHeight="1">
      <c r="A64" s="230">
        <v>6301</v>
      </c>
      <c r="B64" s="283" t="s">
        <v>99</v>
      </c>
      <c r="C64" s="385">
        <v>15125226</v>
      </c>
      <c r="D64" s="385">
        <v>15125226</v>
      </c>
      <c r="E64" s="281"/>
      <c r="F64" s="281"/>
      <c r="G64" s="40"/>
    </row>
    <row r="65" spans="1:7" ht="16.5" customHeight="1">
      <c r="A65" s="230">
        <v>6302</v>
      </c>
      <c r="B65" s="283" t="s">
        <v>100</v>
      </c>
      <c r="C65" s="385">
        <v>2592896</v>
      </c>
      <c r="D65" s="385">
        <v>2592896</v>
      </c>
      <c r="E65" s="281"/>
      <c r="F65" s="281"/>
      <c r="G65" s="40"/>
    </row>
    <row r="66" spans="1:7" ht="17.25" customHeight="1">
      <c r="A66" s="230">
        <v>6303</v>
      </c>
      <c r="B66" s="283" t="s">
        <v>102</v>
      </c>
      <c r="C66" s="385">
        <v>1728597</v>
      </c>
      <c r="D66" s="385">
        <v>1728597</v>
      </c>
      <c r="E66" s="281"/>
      <c r="F66" s="281"/>
      <c r="G66" s="40"/>
    </row>
    <row r="67" spans="1:7" ht="18.75" customHeight="1">
      <c r="A67" s="230">
        <v>6304</v>
      </c>
      <c r="B67" s="283" t="s">
        <v>101</v>
      </c>
      <c r="C67" s="385">
        <v>864298</v>
      </c>
      <c r="D67" s="385">
        <v>864298</v>
      </c>
      <c r="E67" s="281"/>
      <c r="F67" s="281"/>
      <c r="G67" s="40"/>
    </row>
    <row r="68" spans="1:6" ht="15">
      <c r="A68" s="242" t="s">
        <v>184</v>
      </c>
      <c r="B68" s="290" t="s">
        <v>183</v>
      </c>
      <c r="C68" s="291"/>
      <c r="D68" s="292"/>
      <c r="E68" s="293"/>
      <c r="F68" s="293"/>
    </row>
    <row r="69" spans="1:6" ht="15">
      <c r="A69" s="243"/>
      <c r="B69" s="290" t="s">
        <v>113</v>
      </c>
      <c r="C69" s="397">
        <f>SUM(C70:C70)</f>
        <v>103684673</v>
      </c>
      <c r="D69" s="397">
        <f>SUM(D70:D70)</f>
        <v>103684673</v>
      </c>
      <c r="E69" s="293"/>
      <c r="F69" s="293"/>
    </row>
    <row r="70" spans="1:6" ht="15">
      <c r="A70" s="242">
        <v>1</v>
      </c>
      <c r="B70" s="293" t="s">
        <v>114</v>
      </c>
      <c r="C70" s="370">
        <v>103684673</v>
      </c>
      <c r="D70" s="370">
        <v>103684673</v>
      </c>
      <c r="E70" s="293"/>
      <c r="F70" s="293"/>
    </row>
    <row r="71" spans="1:6" ht="15">
      <c r="A71" s="242">
        <v>2</v>
      </c>
      <c r="B71" s="293" t="s">
        <v>180</v>
      </c>
      <c r="C71" s="370"/>
      <c r="D71" s="370"/>
      <c r="E71" s="293"/>
      <c r="F71" s="293"/>
    </row>
    <row r="72" spans="1:6" ht="15">
      <c r="A72" s="242">
        <v>3</v>
      </c>
      <c r="B72" s="293" t="s">
        <v>181</v>
      </c>
      <c r="C72" s="370"/>
      <c r="D72" s="370"/>
      <c r="E72" s="293"/>
      <c r="F72" s="293"/>
    </row>
    <row r="73" spans="1:6" ht="19.5" customHeight="1">
      <c r="A73" s="243"/>
      <c r="B73" s="294" t="s">
        <v>115</v>
      </c>
      <c r="C73" s="397">
        <f>SUM(C74:C76)</f>
        <v>32912000</v>
      </c>
      <c r="D73" s="397">
        <f>SUM(D74:D76)</f>
        <v>32912000</v>
      </c>
      <c r="E73" s="293"/>
      <c r="F73" s="293"/>
    </row>
    <row r="74" spans="1:6" ht="15">
      <c r="A74" s="242">
        <v>1</v>
      </c>
      <c r="B74" s="293" t="s">
        <v>114</v>
      </c>
      <c r="C74" s="369"/>
      <c r="D74" s="369"/>
      <c r="E74" s="293"/>
      <c r="F74" s="293"/>
    </row>
    <row r="75" spans="1:6" ht="15">
      <c r="A75" s="242">
        <v>2</v>
      </c>
      <c r="B75" s="293" t="s">
        <v>180</v>
      </c>
      <c r="C75" s="370">
        <v>7480000</v>
      </c>
      <c r="D75" s="370">
        <v>7480000</v>
      </c>
      <c r="E75" s="293"/>
      <c r="F75" s="293"/>
    </row>
    <row r="76" spans="1:6" ht="15">
      <c r="A76" s="242">
        <v>3</v>
      </c>
      <c r="B76" s="293" t="s">
        <v>181</v>
      </c>
      <c r="C76" s="370">
        <v>25432000</v>
      </c>
      <c r="D76" s="370">
        <v>25432000</v>
      </c>
      <c r="E76" s="293"/>
      <c r="F76" s="293"/>
    </row>
    <row r="77" spans="1:7" ht="14.25">
      <c r="A77" s="243"/>
      <c r="B77" s="294" t="s">
        <v>116</v>
      </c>
      <c r="C77" s="398">
        <f>SUM(C78:C81)</f>
        <v>41619130</v>
      </c>
      <c r="D77" s="398">
        <f>SUM(D78:D81)</f>
        <v>41619130</v>
      </c>
      <c r="E77" s="294"/>
      <c r="F77" s="294"/>
      <c r="G77" s="225"/>
    </row>
    <row r="78" spans="1:6" ht="15">
      <c r="A78" s="242">
        <v>1</v>
      </c>
      <c r="B78" s="293" t="s">
        <v>162</v>
      </c>
      <c r="C78" s="399">
        <v>2168000</v>
      </c>
      <c r="D78" s="399">
        <v>2168000</v>
      </c>
      <c r="E78" s="293"/>
      <c r="F78" s="293"/>
    </row>
    <row r="79" spans="1:6" ht="15">
      <c r="A79" s="242"/>
      <c r="B79" s="293" t="s">
        <v>179</v>
      </c>
      <c r="C79" s="399">
        <v>6539130</v>
      </c>
      <c r="D79" s="399">
        <v>6539130</v>
      </c>
      <c r="E79" s="293"/>
      <c r="F79" s="293"/>
    </row>
    <row r="80" spans="1:6" ht="15">
      <c r="A80" s="242">
        <v>2</v>
      </c>
      <c r="B80" s="293" t="s">
        <v>180</v>
      </c>
      <c r="C80" s="370">
        <v>7480000</v>
      </c>
      <c r="D80" s="370">
        <v>7480000</v>
      </c>
      <c r="E80" s="293"/>
      <c r="F80" s="293"/>
    </row>
    <row r="81" spans="1:6" ht="15">
      <c r="A81" s="242">
        <v>3</v>
      </c>
      <c r="B81" s="293" t="s">
        <v>181</v>
      </c>
      <c r="C81" s="370">
        <v>25432000</v>
      </c>
      <c r="D81" s="370">
        <v>25432000</v>
      </c>
      <c r="E81" s="293"/>
      <c r="F81" s="293"/>
    </row>
    <row r="82" spans="1:6" s="12" customFormat="1" ht="14.25">
      <c r="A82" s="243"/>
      <c r="B82" s="294" t="s">
        <v>185</v>
      </c>
      <c r="C82" s="398">
        <f>C69+C73-C77</f>
        <v>94977543</v>
      </c>
      <c r="D82" s="398">
        <f>D69+D73-D77</f>
        <v>94977543</v>
      </c>
      <c r="E82" s="294"/>
      <c r="F82" s="294"/>
    </row>
    <row r="83" spans="1:6" s="12" customFormat="1" ht="15">
      <c r="A83" s="242">
        <v>1</v>
      </c>
      <c r="B83" s="293" t="s">
        <v>114</v>
      </c>
      <c r="C83" s="398">
        <f>C70+C74-C78-C79</f>
        <v>94977543</v>
      </c>
      <c r="D83" s="398">
        <f>D70+D74-D78-D79</f>
        <v>94977543</v>
      </c>
      <c r="E83" s="294"/>
      <c r="F83" s="294"/>
    </row>
    <row r="84" spans="1:6" s="12" customFormat="1" ht="15">
      <c r="A84" s="242">
        <v>2</v>
      </c>
      <c r="B84" s="293" t="s">
        <v>180</v>
      </c>
      <c r="C84" s="398">
        <v>0</v>
      </c>
      <c r="D84" s="398">
        <v>0</v>
      </c>
      <c r="E84" s="294"/>
      <c r="F84" s="294"/>
    </row>
    <row r="85" spans="1:6" s="12" customFormat="1" ht="15">
      <c r="A85" s="242">
        <v>3</v>
      </c>
      <c r="B85" s="293" t="s">
        <v>181</v>
      </c>
      <c r="C85" s="398">
        <v>0</v>
      </c>
      <c r="D85" s="398">
        <v>0</v>
      </c>
      <c r="E85" s="294"/>
      <c r="F85" s="294"/>
    </row>
    <row r="86" spans="1:6" ht="15">
      <c r="A86" s="242"/>
      <c r="B86" s="293"/>
      <c r="C86" s="399"/>
      <c r="D86" s="400"/>
      <c r="E86" s="293"/>
      <c r="F86" s="293"/>
    </row>
    <row r="87" spans="1:7" ht="15.75">
      <c r="A87" s="232"/>
      <c r="B87" s="130"/>
      <c r="C87" s="153"/>
      <c r="D87" s="153"/>
      <c r="E87" s="146"/>
      <c r="F87" s="146"/>
      <c r="G87" s="40"/>
    </row>
    <row r="88" spans="1:7" ht="15.75">
      <c r="A88" s="232"/>
      <c r="C88" s="324" t="s">
        <v>165</v>
      </c>
      <c r="D88" s="324"/>
      <c r="E88" s="324"/>
      <c r="F88" s="324"/>
      <c r="G88" s="40"/>
    </row>
    <row r="89" spans="1:7" ht="15.75">
      <c r="A89" s="232"/>
      <c r="B89" s="131" t="s">
        <v>94</v>
      </c>
      <c r="C89" s="153"/>
      <c r="D89" s="342" t="s">
        <v>8</v>
      </c>
      <c r="E89" s="342"/>
      <c r="F89" s="342"/>
      <c r="G89" s="40"/>
    </row>
    <row r="90" spans="1:7" ht="15.75">
      <c r="A90" s="232"/>
      <c r="B90" s="130"/>
      <c r="C90" s="153"/>
      <c r="D90" s="153"/>
      <c r="E90" s="146"/>
      <c r="F90" s="146"/>
      <c r="G90" s="40"/>
    </row>
    <row r="91" spans="1:7" ht="15.75">
      <c r="A91" s="232"/>
      <c r="B91" s="130"/>
      <c r="C91" s="153"/>
      <c r="D91" s="153"/>
      <c r="E91" s="146"/>
      <c r="F91" s="146"/>
      <c r="G91" s="40"/>
    </row>
    <row r="92" spans="1:7" ht="15.75">
      <c r="A92" s="232"/>
      <c r="B92" s="130"/>
      <c r="C92" s="153"/>
      <c r="D92" s="153"/>
      <c r="E92" s="146"/>
      <c r="F92" s="146"/>
      <c r="G92" s="40"/>
    </row>
    <row r="93" spans="1:7" ht="15.75">
      <c r="A93" s="232"/>
      <c r="B93" s="130"/>
      <c r="C93" s="153"/>
      <c r="D93" s="153"/>
      <c r="E93" s="146"/>
      <c r="F93" s="146"/>
      <c r="G93" s="40"/>
    </row>
    <row r="94" spans="1:7" ht="15.75">
      <c r="A94" s="232"/>
      <c r="B94" s="130"/>
      <c r="C94" s="153"/>
      <c r="D94" s="153"/>
      <c r="E94" s="146"/>
      <c r="F94" s="146"/>
      <c r="G94" s="40"/>
    </row>
    <row r="95" spans="1:7" ht="15.75">
      <c r="A95" s="232"/>
      <c r="B95" s="192" t="s">
        <v>95</v>
      </c>
      <c r="C95" s="185"/>
      <c r="D95" s="328" t="s">
        <v>97</v>
      </c>
      <c r="E95" s="328"/>
      <c r="F95" s="328"/>
      <c r="G95" s="40"/>
    </row>
    <row r="96" spans="1:7" ht="15.75">
      <c r="A96" s="232"/>
      <c r="B96" s="130"/>
      <c r="C96" s="153"/>
      <c r="D96" s="153"/>
      <c r="E96" s="146"/>
      <c r="F96" s="146"/>
      <c r="G96" s="40"/>
    </row>
    <row r="97" spans="1:7" ht="15.75">
      <c r="A97" s="232"/>
      <c r="B97" s="130"/>
      <c r="C97" s="153"/>
      <c r="D97" s="153"/>
      <c r="E97" s="146"/>
      <c r="F97" s="146"/>
      <c r="G97" s="40"/>
    </row>
    <row r="98" spans="1:7" ht="15.75">
      <c r="A98" s="232"/>
      <c r="B98" s="130"/>
      <c r="C98" s="153"/>
      <c r="D98" s="153"/>
      <c r="E98" s="146"/>
      <c r="F98" s="146"/>
      <c r="G98" s="40"/>
    </row>
    <row r="99" spans="1:7" ht="15.75">
      <c r="A99" s="232"/>
      <c r="B99" s="130"/>
      <c r="C99" s="153"/>
      <c r="D99" s="153"/>
      <c r="E99" s="146"/>
      <c r="F99" s="146"/>
      <c r="G99" s="40"/>
    </row>
    <row r="100" spans="1:7" ht="15.75">
      <c r="A100" s="232"/>
      <c r="B100" s="130"/>
      <c r="C100" s="153"/>
      <c r="D100" s="153"/>
      <c r="E100" s="146"/>
      <c r="F100" s="146"/>
      <c r="G100" s="40"/>
    </row>
    <row r="101" spans="1:7" ht="15.75">
      <c r="A101" s="232"/>
      <c r="B101" s="130"/>
      <c r="C101" s="153"/>
      <c r="D101" s="153"/>
      <c r="E101" s="146"/>
      <c r="F101" s="146"/>
      <c r="G101" s="40"/>
    </row>
    <row r="102" spans="1:7" ht="15.75">
      <c r="A102" s="232"/>
      <c r="B102" s="130"/>
      <c r="C102" s="153"/>
      <c r="D102" s="153"/>
      <c r="E102" s="146"/>
      <c r="F102" s="146"/>
      <c r="G102" s="40"/>
    </row>
    <row r="103" spans="1:7" ht="15.75">
      <c r="A103" s="232"/>
      <c r="B103" s="130"/>
      <c r="C103" s="153"/>
      <c r="D103" s="153"/>
      <c r="E103" s="146"/>
      <c r="F103" s="146"/>
      <c r="G103" s="40"/>
    </row>
    <row r="104" spans="1:7" ht="15.75">
      <c r="A104" s="232"/>
      <c r="B104" s="130"/>
      <c r="C104" s="153"/>
      <c r="D104" s="153"/>
      <c r="E104" s="146"/>
      <c r="F104" s="146"/>
      <c r="G104" s="40"/>
    </row>
    <row r="105" spans="1:7" ht="15.75">
      <c r="A105" s="232"/>
      <c r="B105" s="130"/>
      <c r="C105" s="153"/>
      <c r="D105" s="153"/>
      <c r="E105" s="146"/>
      <c r="F105" s="146"/>
      <c r="G105" s="40"/>
    </row>
    <row r="106" spans="1:7" ht="15.75">
      <c r="A106" s="232"/>
      <c r="B106" s="130"/>
      <c r="C106" s="153"/>
      <c r="D106" s="153"/>
      <c r="E106" s="146"/>
      <c r="F106" s="146"/>
      <c r="G106" s="40"/>
    </row>
    <row r="107" spans="1:7" ht="15.75">
      <c r="A107" s="232"/>
      <c r="B107" s="130"/>
      <c r="C107" s="153"/>
      <c r="D107" s="153"/>
      <c r="E107" s="146"/>
      <c r="F107" s="146"/>
      <c r="G107" s="40"/>
    </row>
    <row r="108" spans="1:7" ht="15.75">
      <c r="A108" s="232"/>
      <c r="B108" s="130"/>
      <c r="C108" s="153"/>
      <c r="D108" s="153"/>
      <c r="E108" s="146"/>
      <c r="F108" s="146"/>
      <c r="G108" s="40"/>
    </row>
    <row r="109" spans="1:7" ht="15.75">
      <c r="A109" s="232"/>
      <c r="B109" s="130"/>
      <c r="C109" s="153"/>
      <c r="D109" s="153"/>
      <c r="E109" s="146"/>
      <c r="F109" s="146"/>
      <c r="G109" s="40"/>
    </row>
    <row r="110" spans="1:7" ht="15.75">
      <c r="A110" s="232"/>
      <c r="B110" s="130"/>
      <c r="C110" s="153"/>
      <c r="D110" s="153"/>
      <c r="E110" s="146"/>
      <c r="F110" s="146"/>
      <c r="G110" s="40"/>
    </row>
    <row r="111" spans="1:7" ht="15.75">
      <c r="A111" s="232"/>
      <c r="B111" s="130"/>
      <c r="C111" s="153"/>
      <c r="D111" s="153"/>
      <c r="E111" s="146"/>
      <c r="F111" s="146"/>
      <c r="G111" s="40"/>
    </row>
    <row r="112" spans="1:7" ht="15.75">
      <c r="A112" s="232"/>
      <c r="B112" s="130"/>
      <c r="C112" s="153"/>
      <c r="D112" s="153"/>
      <c r="E112" s="146"/>
      <c r="F112" s="146"/>
      <c r="G112" s="40"/>
    </row>
    <row r="113" spans="1:7" ht="15.75">
      <c r="A113" s="232"/>
      <c r="B113" s="130"/>
      <c r="C113" s="153"/>
      <c r="D113" s="153"/>
      <c r="E113" s="146"/>
      <c r="F113" s="146"/>
      <c r="G113" s="40"/>
    </row>
    <row r="114" spans="1:7" ht="15.75">
      <c r="A114" s="232"/>
      <c r="B114" s="130"/>
      <c r="C114" s="153"/>
      <c r="D114" s="153"/>
      <c r="E114" s="146"/>
      <c r="F114" s="146"/>
      <c r="G114" s="40"/>
    </row>
    <row r="115" spans="1:7" ht="15.75">
      <c r="A115" s="232"/>
      <c r="B115" s="130"/>
      <c r="C115" s="153"/>
      <c r="D115" s="153"/>
      <c r="E115" s="146"/>
      <c r="F115" s="146"/>
      <c r="G115" s="40"/>
    </row>
    <row r="116" spans="1:7" ht="15.75">
      <c r="A116" s="232"/>
      <c r="B116" s="130"/>
      <c r="C116" s="153"/>
      <c r="D116" s="153"/>
      <c r="E116" s="146"/>
      <c r="F116" s="146"/>
      <c r="G116" s="40"/>
    </row>
    <row r="117" spans="1:7" ht="15.75">
      <c r="A117" s="232"/>
      <c r="B117" s="130"/>
      <c r="C117" s="153"/>
      <c r="D117" s="153"/>
      <c r="E117" s="146"/>
      <c r="F117" s="146"/>
      <c r="G117" s="40"/>
    </row>
    <row r="118" spans="1:7" ht="15.75">
      <c r="A118" s="232"/>
      <c r="B118" s="130"/>
      <c r="C118" s="153"/>
      <c r="D118" s="153"/>
      <c r="E118" s="146"/>
      <c r="F118" s="146"/>
      <c r="G118" s="40"/>
    </row>
    <row r="119" spans="1:7" ht="15.75">
      <c r="A119" s="232"/>
      <c r="B119" s="130"/>
      <c r="C119" s="153"/>
      <c r="D119" s="153"/>
      <c r="E119" s="146"/>
      <c r="F119" s="146"/>
      <c r="G119" s="40"/>
    </row>
    <row r="120" spans="1:7" ht="15.75">
      <c r="A120" s="232"/>
      <c r="B120" s="130"/>
      <c r="C120" s="153"/>
      <c r="D120" s="153"/>
      <c r="E120" s="146"/>
      <c r="F120" s="146"/>
      <c r="G120" s="40"/>
    </row>
    <row r="121" spans="1:7" ht="15.75">
      <c r="A121" s="232"/>
      <c r="B121" s="130"/>
      <c r="C121" s="153"/>
      <c r="D121" s="153"/>
      <c r="E121" s="146"/>
      <c r="F121" s="146"/>
      <c r="G121" s="40"/>
    </row>
    <row r="122" spans="1:7" ht="15.75">
      <c r="A122" s="232"/>
      <c r="B122" s="130"/>
      <c r="C122" s="153"/>
      <c r="D122" s="153"/>
      <c r="E122" s="146"/>
      <c r="F122" s="146"/>
      <c r="G122" s="40"/>
    </row>
    <row r="123" spans="1:7" ht="15.75">
      <c r="A123" s="232"/>
      <c r="B123" s="130"/>
      <c r="C123" s="153"/>
      <c r="D123" s="153"/>
      <c r="E123" s="146"/>
      <c r="F123" s="146"/>
      <c r="G123" s="40"/>
    </row>
    <row r="124" spans="1:7" ht="15.75">
      <c r="A124" s="232"/>
      <c r="B124" s="130"/>
      <c r="C124" s="153"/>
      <c r="D124" s="153"/>
      <c r="E124" s="146"/>
      <c r="F124" s="146"/>
      <c r="G124" s="40"/>
    </row>
    <row r="125" spans="1:7" ht="15.75">
      <c r="A125" s="232"/>
      <c r="B125" s="130"/>
      <c r="C125" s="153"/>
      <c r="D125" s="153"/>
      <c r="E125" s="146"/>
      <c r="F125" s="146"/>
      <c r="G125" s="40"/>
    </row>
    <row r="126" spans="1:7" ht="15.75">
      <c r="A126" s="232"/>
      <c r="B126" s="130"/>
      <c r="C126" s="153"/>
      <c r="D126" s="153"/>
      <c r="E126" s="146"/>
      <c r="F126" s="146"/>
      <c r="G126" s="40"/>
    </row>
    <row r="127" spans="1:7" ht="15.75">
      <c r="A127" s="232"/>
      <c r="B127" s="130"/>
      <c r="C127" s="153"/>
      <c r="D127" s="153"/>
      <c r="E127" s="146"/>
      <c r="F127" s="146"/>
      <c r="G127" s="40"/>
    </row>
    <row r="128" spans="1:7" ht="15.75">
      <c r="A128" s="232"/>
      <c r="B128" s="130"/>
      <c r="C128" s="153"/>
      <c r="D128" s="153"/>
      <c r="E128" s="146"/>
      <c r="F128" s="146"/>
      <c r="G128" s="40"/>
    </row>
    <row r="129" spans="1:7" ht="15.75">
      <c r="A129" s="232"/>
      <c r="B129" s="130"/>
      <c r="C129" s="153"/>
      <c r="D129" s="153"/>
      <c r="E129" s="146"/>
      <c r="F129" s="146"/>
      <c r="G129" s="40"/>
    </row>
    <row r="130" spans="1:7" ht="15.75">
      <c r="A130" s="232"/>
      <c r="B130" s="130"/>
      <c r="C130" s="153"/>
      <c r="D130" s="153"/>
      <c r="E130" s="146"/>
      <c r="F130" s="146"/>
      <c r="G130" s="40"/>
    </row>
    <row r="131" spans="1:7" ht="15.75">
      <c r="A131" s="232"/>
      <c r="B131" s="130"/>
      <c r="C131" s="153"/>
      <c r="D131" s="153"/>
      <c r="E131" s="146"/>
      <c r="F131" s="146"/>
      <c r="G131" s="40"/>
    </row>
    <row r="132" spans="1:7" ht="15.75">
      <c r="A132" s="232"/>
      <c r="B132" s="130"/>
      <c r="C132" s="153"/>
      <c r="D132" s="153"/>
      <c r="E132" s="146"/>
      <c r="F132" s="146"/>
      <c r="G132" s="40"/>
    </row>
    <row r="133" spans="1:7" ht="15.75">
      <c r="A133" s="232"/>
      <c r="B133" s="130"/>
      <c r="C133" s="153"/>
      <c r="D133" s="153"/>
      <c r="E133" s="146"/>
      <c r="F133" s="146"/>
      <c r="G133" s="40"/>
    </row>
    <row r="134" spans="1:7" ht="15.75">
      <c r="A134" s="232"/>
      <c r="B134" s="130"/>
      <c r="C134" s="153"/>
      <c r="D134" s="153"/>
      <c r="E134" s="146"/>
      <c r="F134" s="146"/>
      <c r="G134" s="40"/>
    </row>
    <row r="135" spans="1:7" ht="15.75">
      <c r="A135" s="232"/>
      <c r="B135" s="130"/>
      <c r="C135" s="153"/>
      <c r="D135" s="153"/>
      <c r="E135" s="146"/>
      <c r="F135" s="146"/>
      <c r="G135" s="40"/>
    </row>
    <row r="136" spans="1:7" ht="15.75">
      <c r="A136" s="232"/>
      <c r="B136" s="130"/>
      <c r="C136" s="153"/>
      <c r="D136" s="153"/>
      <c r="E136" s="146"/>
      <c r="F136" s="146"/>
      <c r="G136" s="40"/>
    </row>
    <row r="137" spans="1:7" ht="15.75">
      <c r="A137" s="232"/>
      <c r="B137" s="130"/>
      <c r="C137" s="153"/>
      <c r="D137" s="153"/>
      <c r="E137" s="146"/>
      <c r="F137" s="146"/>
      <c r="G137" s="40"/>
    </row>
    <row r="138" spans="1:7" ht="15.75">
      <c r="A138" s="232"/>
      <c r="B138" s="130"/>
      <c r="C138" s="153"/>
      <c r="D138" s="153"/>
      <c r="E138" s="146"/>
      <c r="F138" s="146"/>
      <c r="G138" s="40"/>
    </row>
    <row r="139" spans="1:7" ht="15.75">
      <c r="A139" s="232"/>
      <c r="B139" s="130"/>
      <c r="C139" s="153"/>
      <c r="D139" s="153"/>
      <c r="E139" s="146"/>
      <c r="F139" s="146"/>
      <c r="G139" s="40"/>
    </row>
    <row r="140" spans="1:7" ht="15.75">
      <c r="A140" s="232"/>
      <c r="B140" s="130"/>
      <c r="C140" s="153"/>
      <c r="D140" s="153"/>
      <c r="E140" s="146"/>
      <c r="F140" s="146"/>
      <c r="G140" s="40"/>
    </row>
    <row r="141" spans="1:7" ht="15.75">
      <c r="A141" s="232"/>
      <c r="B141" s="130"/>
      <c r="C141" s="153"/>
      <c r="D141" s="153"/>
      <c r="E141" s="146"/>
      <c r="F141" s="146"/>
      <c r="G141" s="40"/>
    </row>
    <row r="142" spans="1:7" ht="15.75">
      <c r="A142" s="232"/>
      <c r="B142" s="130"/>
      <c r="C142" s="153"/>
      <c r="D142" s="153"/>
      <c r="E142" s="146"/>
      <c r="F142" s="146"/>
      <c r="G142" s="40"/>
    </row>
    <row r="143" spans="1:7" ht="15.75">
      <c r="A143" s="232"/>
      <c r="B143" s="130"/>
      <c r="C143" s="153"/>
      <c r="D143" s="153"/>
      <c r="E143" s="146"/>
      <c r="F143" s="146"/>
      <c r="G143" s="40"/>
    </row>
    <row r="144" spans="1:7" ht="15.75">
      <c r="A144" s="232"/>
      <c r="B144" s="130"/>
      <c r="C144" s="153"/>
      <c r="D144" s="153"/>
      <c r="E144" s="146"/>
      <c r="F144" s="146"/>
      <c r="G144" s="40"/>
    </row>
    <row r="145" spans="1:7" ht="15.75">
      <c r="A145" s="232"/>
      <c r="B145" s="130"/>
      <c r="C145" s="153"/>
      <c r="D145" s="153"/>
      <c r="E145" s="146"/>
      <c r="F145" s="146"/>
      <c r="G145" s="40"/>
    </row>
    <row r="146" spans="1:7" ht="15.75">
      <c r="A146" s="232"/>
      <c r="B146" s="130"/>
      <c r="C146" s="153"/>
      <c r="D146" s="153"/>
      <c r="E146" s="146"/>
      <c r="F146" s="146"/>
      <c r="G146" s="40"/>
    </row>
    <row r="147" spans="1:7" ht="15.75">
      <c r="A147" s="232"/>
      <c r="B147" s="130"/>
      <c r="C147" s="153"/>
      <c r="D147" s="153"/>
      <c r="E147" s="146"/>
      <c r="F147" s="146"/>
      <c r="G147" s="40"/>
    </row>
    <row r="148" spans="1:7" ht="15.75">
      <c r="A148" s="232"/>
      <c r="B148" s="130"/>
      <c r="C148" s="153"/>
      <c r="D148" s="153"/>
      <c r="E148" s="146"/>
      <c r="F148" s="146"/>
      <c r="G148" s="40"/>
    </row>
    <row r="149" spans="1:7" ht="15.75">
      <c r="A149" s="232"/>
      <c r="B149" s="130"/>
      <c r="C149" s="153"/>
      <c r="D149" s="153"/>
      <c r="E149" s="146"/>
      <c r="F149" s="146"/>
      <c r="G149" s="40"/>
    </row>
    <row r="150" spans="1:7" ht="15.75">
      <c r="A150" s="232"/>
      <c r="B150" s="130"/>
      <c r="C150" s="153"/>
      <c r="D150" s="153"/>
      <c r="E150" s="146"/>
      <c r="F150" s="146"/>
      <c r="G150" s="40"/>
    </row>
    <row r="151" spans="1:7" ht="15.75">
      <c r="A151" s="232"/>
      <c r="B151" s="130"/>
      <c r="C151" s="153"/>
      <c r="D151" s="153"/>
      <c r="E151" s="146"/>
      <c r="F151" s="146"/>
      <c r="G151" s="40"/>
    </row>
    <row r="152" spans="1:7" ht="15.75">
      <c r="A152" s="232"/>
      <c r="B152" s="130"/>
      <c r="C152" s="153"/>
      <c r="D152" s="153"/>
      <c r="E152" s="146"/>
      <c r="F152" s="146"/>
      <c r="G152" s="40"/>
    </row>
    <row r="153" spans="1:7" ht="15.75">
      <c r="A153" s="232"/>
      <c r="B153" s="130"/>
      <c r="C153" s="153"/>
      <c r="D153" s="153"/>
      <c r="E153" s="146"/>
      <c r="F153" s="146"/>
      <c r="G153" s="40"/>
    </row>
    <row r="154" spans="1:7" ht="15.75">
      <c r="A154" s="232"/>
      <c r="B154" s="130"/>
      <c r="C154" s="153"/>
      <c r="D154" s="153"/>
      <c r="E154" s="146"/>
      <c r="F154" s="146"/>
      <c r="G154" s="40"/>
    </row>
    <row r="155" spans="1:7" ht="15.75">
      <c r="A155" s="232"/>
      <c r="B155" s="130"/>
      <c r="C155" s="153"/>
      <c r="D155" s="153"/>
      <c r="E155" s="146"/>
      <c r="F155" s="146"/>
      <c r="G155" s="40"/>
    </row>
    <row r="156" spans="1:7" ht="15.75">
      <c r="A156" s="232"/>
      <c r="B156" s="130"/>
      <c r="C156" s="153"/>
      <c r="D156" s="153"/>
      <c r="E156" s="146"/>
      <c r="F156" s="146"/>
      <c r="G156" s="40"/>
    </row>
    <row r="157" spans="1:7" ht="15.75">
      <c r="A157" s="232"/>
      <c r="B157" s="130"/>
      <c r="C157" s="153"/>
      <c r="D157" s="153"/>
      <c r="E157" s="146"/>
      <c r="F157" s="146"/>
      <c r="G157" s="40"/>
    </row>
    <row r="158" spans="1:7" ht="15.75">
      <c r="A158" s="232"/>
      <c r="B158" s="130"/>
      <c r="C158" s="153"/>
      <c r="D158" s="153"/>
      <c r="E158" s="146"/>
      <c r="F158" s="146"/>
      <c r="G158" s="40"/>
    </row>
    <row r="159" spans="1:7" ht="15.75">
      <c r="A159" s="232"/>
      <c r="B159" s="130"/>
      <c r="C159" s="153"/>
      <c r="D159" s="153"/>
      <c r="E159" s="146"/>
      <c r="F159" s="146"/>
      <c r="G159" s="40"/>
    </row>
    <row r="160" spans="1:7" ht="15.75">
      <c r="A160" s="232"/>
      <c r="B160" s="130"/>
      <c r="C160" s="153"/>
      <c r="D160" s="153"/>
      <c r="E160" s="146"/>
      <c r="F160" s="146"/>
      <c r="G160" s="40"/>
    </row>
    <row r="161" spans="1:7" ht="15.75">
      <c r="A161" s="232"/>
      <c r="B161" s="130"/>
      <c r="C161" s="153"/>
      <c r="D161" s="153"/>
      <c r="E161" s="146"/>
      <c r="F161" s="146"/>
      <c r="G161" s="40"/>
    </row>
    <row r="162" spans="1:7" ht="15.75">
      <c r="A162" s="232"/>
      <c r="B162" s="130"/>
      <c r="C162" s="153"/>
      <c r="D162" s="153"/>
      <c r="E162" s="146"/>
      <c r="F162" s="146"/>
      <c r="G162" s="40"/>
    </row>
    <row r="163" spans="1:7" ht="15.75">
      <c r="A163" s="232"/>
      <c r="B163" s="130"/>
      <c r="C163" s="153"/>
      <c r="D163" s="153"/>
      <c r="E163" s="146"/>
      <c r="F163" s="146"/>
      <c r="G163" s="40"/>
    </row>
    <row r="164" spans="1:7" ht="15.75">
      <c r="A164" s="232"/>
      <c r="B164" s="130"/>
      <c r="C164" s="153"/>
      <c r="D164" s="153"/>
      <c r="E164" s="146"/>
      <c r="F164" s="146"/>
      <c r="G164" s="40"/>
    </row>
    <row r="165" spans="1:7" ht="15.75">
      <c r="A165" s="232"/>
      <c r="B165" s="130"/>
      <c r="C165" s="153"/>
      <c r="D165" s="153"/>
      <c r="E165" s="146"/>
      <c r="F165" s="146"/>
      <c r="G165" s="40"/>
    </row>
    <row r="166" spans="1:6" s="12" customFormat="1" ht="15.75">
      <c r="A166" s="233"/>
      <c r="B166" s="42"/>
      <c r="C166" s="43"/>
      <c r="D166" s="197"/>
      <c r="E166" s="44"/>
      <c r="F166" s="44"/>
    </row>
    <row r="167" spans="1:6" s="12" customFormat="1" ht="15">
      <c r="A167" s="234"/>
      <c r="B167" s="5"/>
      <c r="C167" s="5"/>
      <c r="D167" s="5"/>
      <c r="E167" s="341" t="s">
        <v>75</v>
      </c>
      <c r="F167" s="341"/>
    </row>
    <row r="168" spans="1:6" s="12" customFormat="1" ht="15.75">
      <c r="A168" s="234"/>
      <c r="B168" s="39" t="s">
        <v>52</v>
      </c>
      <c r="C168" s="5"/>
      <c r="D168" s="5"/>
      <c r="E168" s="343" t="s">
        <v>8</v>
      </c>
      <c r="F168" s="343"/>
    </row>
    <row r="169" spans="1:6" s="12" customFormat="1" ht="15.75">
      <c r="A169" s="234"/>
      <c r="B169" s="1"/>
      <c r="C169" s="5"/>
      <c r="D169" s="5"/>
      <c r="E169" s="10"/>
      <c r="F169" s="10"/>
    </row>
    <row r="170" spans="1:6" s="12" customFormat="1" ht="15">
      <c r="A170" s="234"/>
      <c r="B170" s="10"/>
      <c r="C170" s="5"/>
      <c r="D170" s="5"/>
      <c r="E170" s="10"/>
      <c r="F170" s="10"/>
    </row>
    <row r="171" spans="1:6" s="12" customFormat="1" ht="15">
      <c r="A171" s="234"/>
      <c r="B171" s="10"/>
      <c r="C171" s="5"/>
      <c r="D171" s="5"/>
      <c r="E171" s="10"/>
      <c r="F171" s="10"/>
    </row>
    <row r="172" spans="1:6" s="12" customFormat="1" ht="15">
      <c r="A172" s="234"/>
      <c r="B172" s="10"/>
      <c r="C172" s="5"/>
      <c r="D172" s="5"/>
      <c r="E172" s="10"/>
      <c r="F172" s="10"/>
    </row>
    <row r="173" spans="1:6" s="12" customFormat="1" ht="15">
      <c r="A173" s="234"/>
      <c r="B173" s="10"/>
      <c r="C173" s="5"/>
      <c r="D173" s="5"/>
      <c r="E173" s="10"/>
      <c r="F173" s="10"/>
    </row>
    <row r="174" spans="1:6" s="12" customFormat="1" ht="15">
      <c r="A174" s="234"/>
      <c r="B174" s="10"/>
      <c r="C174" s="5"/>
      <c r="D174" s="5"/>
      <c r="E174" s="10"/>
      <c r="F174" s="10"/>
    </row>
    <row r="175" spans="1:6" s="12" customFormat="1" ht="15">
      <c r="A175" s="234"/>
      <c r="B175" s="45"/>
      <c r="C175" s="5"/>
      <c r="D175" s="5"/>
      <c r="E175" s="10"/>
      <c r="F175" s="10"/>
    </row>
    <row r="176" spans="1:7" ht="12.75">
      <c r="A176" s="340"/>
      <c r="B176" s="340"/>
      <c r="C176" s="340"/>
      <c r="D176" s="340"/>
      <c r="E176" s="340"/>
      <c r="F176" s="340"/>
      <c r="G176" s="146"/>
    </row>
    <row r="177" spans="1:7" ht="15.75">
      <c r="A177" s="235"/>
      <c r="B177" s="147"/>
      <c r="C177" s="198"/>
      <c r="D177" s="198"/>
      <c r="E177" s="147"/>
      <c r="F177" s="147"/>
      <c r="G177" s="146"/>
    </row>
    <row r="178" spans="1:7" ht="18" customHeight="1">
      <c r="A178" s="236"/>
      <c r="B178" s="63"/>
      <c r="C178" s="80"/>
      <c r="D178" s="153"/>
      <c r="E178" s="146"/>
      <c r="F178" s="146"/>
      <c r="G178" s="146"/>
    </row>
    <row r="179" spans="1:7" ht="18" customHeight="1">
      <c r="A179" s="236"/>
      <c r="B179" s="89"/>
      <c r="C179" s="90"/>
      <c r="D179" s="153"/>
      <c r="E179" s="146"/>
      <c r="F179" s="146"/>
      <c r="G179" s="146"/>
    </row>
    <row r="180" spans="1:7" ht="18" customHeight="1">
      <c r="A180" s="236"/>
      <c r="B180" s="63"/>
      <c r="C180" s="78"/>
      <c r="D180" s="153"/>
      <c r="E180" s="146"/>
      <c r="F180" s="146"/>
      <c r="G180" s="146"/>
    </row>
    <row r="181" spans="1:7" ht="18" customHeight="1">
      <c r="A181" s="329"/>
      <c r="B181" s="329"/>
      <c r="C181" s="84"/>
      <c r="D181" s="153"/>
      <c r="E181" s="146"/>
      <c r="F181" s="146"/>
      <c r="G181" s="146"/>
    </row>
    <row r="182" spans="1:7" ht="18" customHeight="1">
      <c r="A182" s="236"/>
      <c r="B182" s="89"/>
      <c r="C182" s="62"/>
      <c r="D182" s="153"/>
      <c r="E182" s="146"/>
      <c r="F182" s="146"/>
      <c r="G182" s="146"/>
    </row>
    <row r="183" spans="1:7" ht="18" customHeight="1">
      <c r="A183" s="236"/>
      <c r="B183" s="92"/>
      <c r="C183" s="78"/>
      <c r="D183" s="153"/>
      <c r="E183" s="146"/>
      <c r="F183" s="146"/>
      <c r="G183" s="146"/>
    </row>
    <row r="184" spans="1:7" ht="18" customHeight="1">
      <c r="A184" s="236"/>
      <c r="B184" s="89"/>
      <c r="C184" s="62"/>
      <c r="D184" s="153"/>
      <c r="E184" s="146"/>
      <c r="F184" s="146"/>
      <c r="G184" s="146"/>
    </row>
    <row r="185" spans="1:7" ht="18" customHeight="1">
      <c r="A185" s="236"/>
      <c r="B185" s="92"/>
      <c r="C185" s="78"/>
      <c r="D185" s="153"/>
      <c r="E185" s="146"/>
      <c r="F185" s="146"/>
      <c r="G185" s="146"/>
    </row>
    <row r="186" spans="1:7" ht="18" customHeight="1">
      <c r="A186" s="236"/>
      <c r="B186" s="89"/>
      <c r="C186" s="62"/>
      <c r="D186" s="153"/>
      <c r="E186" s="146"/>
      <c r="F186" s="146"/>
      <c r="G186" s="146"/>
    </row>
    <row r="187" spans="1:7" ht="18" customHeight="1">
      <c r="A187" s="236"/>
      <c r="B187" s="92"/>
      <c r="C187" s="78"/>
      <c r="D187" s="153"/>
      <c r="E187" s="146"/>
      <c r="F187" s="146"/>
      <c r="G187" s="146"/>
    </row>
    <row r="188" spans="1:7" ht="18" customHeight="1">
      <c r="A188" s="236"/>
      <c r="B188" s="89"/>
      <c r="C188" s="62"/>
      <c r="D188" s="153"/>
      <c r="E188" s="146"/>
      <c r="F188" s="146"/>
      <c r="G188" s="146"/>
    </row>
    <row r="189" spans="1:7" ht="18" customHeight="1">
      <c r="A189" s="236"/>
      <c r="B189" s="92"/>
      <c r="C189" s="78"/>
      <c r="D189" s="153"/>
      <c r="E189" s="146"/>
      <c r="F189" s="146"/>
      <c r="G189" s="146"/>
    </row>
    <row r="190" spans="1:7" ht="18" customHeight="1">
      <c r="A190" s="344"/>
      <c r="B190" s="344"/>
      <c r="C190" s="78"/>
      <c r="D190" s="153"/>
      <c r="E190" s="146"/>
      <c r="F190" s="146"/>
      <c r="G190" s="146"/>
    </row>
    <row r="191" spans="1:7" ht="18" customHeight="1">
      <c r="A191" s="236"/>
      <c r="B191" s="63"/>
      <c r="C191" s="78"/>
      <c r="D191" s="153"/>
      <c r="E191" s="146"/>
      <c r="F191" s="146"/>
      <c r="G191" s="146"/>
    </row>
    <row r="192" spans="1:7" ht="18" customHeight="1">
      <c r="A192" s="236"/>
      <c r="B192" s="63"/>
      <c r="C192" s="78"/>
      <c r="D192" s="153"/>
      <c r="E192" s="146"/>
      <c r="F192" s="146"/>
      <c r="G192" s="146"/>
    </row>
    <row r="193" spans="1:7" ht="18" customHeight="1">
      <c r="A193" s="123"/>
      <c r="B193" s="95"/>
      <c r="C193" s="84"/>
      <c r="D193" s="153"/>
      <c r="E193" s="146"/>
      <c r="F193" s="146"/>
      <c r="G193" s="146"/>
    </row>
    <row r="194" spans="1:7" ht="18" customHeight="1">
      <c r="A194" s="325"/>
      <c r="B194" s="325"/>
      <c r="C194" s="80"/>
      <c r="D194" s="153"/>
      <c r="E194" s="146"/>
      <c r="F194" s="146"/>
      <c r="G194" s="146"/>
    </row>
    <row r="195" spans="1:7" ht="18" customHeight="1">
      <c r="A195" s="236"/>
      <c r="B195" s="63"/>
      <c r="C195" s="78"/>
      <c r="D195" s="154"/>
      <c r="E195" s="146"/>
      <c r="F195" s="146"/>
      <c r="G195" s="146"/>
    </row>
    <row r="196" spans="1:7" ht="18" customHeight="1">
      <c r="A196" s="236"/>
      <c r="B196" s="63"/>
      <c r="C196" s="78"/>
      <c r="D196" s="154"/>
      <c r="E196" s="146"/>
      <c r="F196" s="146"/>
      <c r="G196" s="146"/>
    </row>
    <row r="197" spans="1:7" ht="18" customHeight="1">
      <c r="A197" s="236"/>
      <c r="B197" s="63"/>
      <c r="C197" s="78"/>
      <c r="D197" s="154"/>
      <c r="E197" s="146"/>
      <c r="F197" s="146"/>
      <c r="G197" s="146"/>
    </row>
    <row r="198" spans="1:7" ht="18" customHeight="1">
      <c r="A198" s="325"/>
      <c r="B198" s="325"/>
      <c r="C198" s="62"/>
      <c r="D198" s="153"/>
      <c r="E198" s="146"/>
      <c r="F198" s="146"/>
      <c r="G198" s="146"/>
    </row>
    <row r="199" spans="1:7" ht="18" customHeight="1">
      <c r="A199" s="236"/>
      <c r="B199" s="63"/>
      <c r="C199" s="78"/>
      <c r="D199" s="154"/>
      <c r="E199" s="146"/>
      <c r="F199" s="146"/>
      <c r="G199" s="146"/>
    </row>
    <row r="200" spans="1:7" ht="18" customHeight="1">
      <c r="A200" s="236"/>
      <c r="B200" s="63"/>
      <c r="C200" s="78"/>
      <c r="D200" s="154"/>
      <c r="E200" s="146"/>
      <c r="F200" s="146"/>
      <c r="G200" s="146"/>
    </row>
    <row r="201" spans="1:7" ht="18" customHeight="1">
      <c r="A201" s="236"/>
      <c r="B201" s="63"/>
      <c r="C201" s="78"/>
      <c r="D201" s="154"/>
      <c r="E201" s="146"/>
      <c r="F201" s="146"/>
      <c r="G201" s="146"/>
    </row>
    <row r="202" spans="1:7" ht="18" customHeight="1">
      <c r="A202" s="325"/>
      <c r="B202" s="325"/>
      <c r="C202" s="62"/>
      <c r="D202" s="153"/>
      <c r="E202" s="146"/>
      <c r="F202" s="146"/>
      <c r="G202" s="146"/>
    </row>
    <row r="203" spans="1:7" ht="18" customHeight="1">
      <c r="A203" s="236"/>
      <c r="B203" s="63"/>
      <c r="C203" s="78"/>
      <c r="D203" s="154"/>
      <c r="E203" s="146"/>
      <c r="F203" s="146"/>
      <c r="G203" s="146"/>
    </row>
    <row r="204" spans="1:7" ht="18" customHeight="1">
      <c r="A204" s="236"/>
      <c r="B204" s="63"/>
      <c r="C204" s="80"/>
      <c r="D204" s="154"/>
      <c r="E204" s="146"/>
      <c r="F204" s="146"/>
      <c r="G204" s="146"/>
    </row>
    <row r="205" spans="1:7" ht="18" customHeight="1">
      <c r="A205" s="236"/>
      <c r="B205" s="63"/>
      <c r="C205" s="78"/>
      <c r="D205" s="154"/>
      <c r="E205" s="146"/>
      <c r="F205" s="146"/>
      <c r="G205" s="146"/>
    </row>
    <row r="206" spans="1:7" ht="18" customHeight="1">
      <c r="A206" s="236"/>
      <c r="B206" s="63"/>
      <c r="C206" s="78"/>
      <c r="D206" s="154"/>
      <c r="E206" s="146"/>
      <c r="F206" s="146"/>
      <c r="G206" s="146"/>
    </row>
    <row r="207" spans="1:7" ht="18" customHeight="1">
      <c r="A207" s="325"/>
      <c r="B207" s="325"/>
      <c r="C207" s="62"/>
      <c r="D207" s="153"/>
      <c r="E207" s="146"/>
      <c r="F207" s="146"/>
      <c r="G207" s="146"/>
    </row>
    <row r="208" spans="1:7" ht="18" customHeight="1">
      <c r="A208" s="236"/>
      <c r="B208" s="63"/>
      <c r="C208" s="78"/>
      <c r="D208" s="154"/>
      <c r="E208" s="146"/>
      <c r="F208" s="146"/>
      <c r="G208" s="146"/>
    </row>
    <row r="209" spans="1:7" ht="18" customHeight="1">
      <c r="A209" s="236"/>
      <c r="B209" s="63"/>
      <c r="C209" s="78"/>
      <c r="D209" s="154"/>
      <c r="E209" s="146"/>
      <c r="F209" s="146"/>
      <c r="G209" s="146"/>
    </row>
    <row r="210" spans="1:7" ht="18" customHeight="1">
      <c r="A210" s="236"/>
      <c r="B210" s="63"/>
      <c r="C210" s="78"/>
      <c r="D210" s="154"/>
      <c r="E210" s="146"/>
      <c r="F210" s="146"/>
      <c r="G210" s="146"/>
    </row>
    <row r="211" spans="1:7" ht="18" customHeight="1">
      <c r="A211" s="236"/>
      <c r="B211" s="63"/>
      <c r="C211" s="78"/>
      <c r="D211" s="154"/>
      <c r="E211" s="146"/>
      <c r="F211" s="146"/>
      <c r="G211" s="146"/>
    </row>
    <row r="212" spans="1:7" ht="18" customHeight="1">
      <c r="A212" s="325"/>
      <c r="B212" s="325"/>
      <c r="C212" s="62"/>
      <c r="D212" s="153"/>
      <c r="E212" s="146"/>
      <c r="F212" s="146"/>
      <c r="G212" s="146"/>
    </row>
    <row r="213" spans="1:7" ht="18" customHeight="1">
      <c r="A213" s="236"/>
      <c r="B213" s="63"/>
      <c r="C213" s="78"/>
      <c r="D213" s="153"/>
      <c r="E213" s="146"/>
      <c r="F213" s="146"/>
      <c r="G213" s="146"/>
    </row>
    <row r="214" spans="1:7" ht="18" customHeight="1">
      <c r="A214" s="236"/>
      <c r="B214" s="63"/>
      <c r="C214" s="78"/>
      <c r="D214" s="153"/>
      <c r="E214" s="146"/>
      <c r="F214" s="146"/>
      <c r="G214" s="146"/>
    </row>
    <row r="215" spans="1:7" ht="18" customHeight="1">
      <c r="A215" s="237"/>
      <c r="B215" s="97"/>
      <c r="C215" s="98"/>
      <c r="D215" s="153"/>
      <c r="E215" s="146"/>
      <c r="F215" s="146"/>
      <c r="G215" s="146"/>
    </row>
    <row r="216" spans="1:7" ht="18" customHeight="1">
      <c r="A216" s="236"/>
      <c r="B216" s="63"/>
      <c r="C216" s="78"/>
      <c r="D216" s="153"/>
      <c r="E216" s="146"/>
      <c r="F216" s="146"/>
      <c r="G216" s="146"/>
    </row>
    <row r="217" spans="1:7" ht="18" customHeight="1">
      <c r="A217" s="236"/>
      <c r="B217" s="63"/>
      <c r="C217" s="133"/>
      <c r="D217" s="154"/>
      <c r="E217" s="146"/>
      <c r="F217" s="146"/>
      <c r="G217" s="146"/>
    </row>
    <row r="218" spans="1:7" ht="18" customHeight="1">
      <c r="A218" s="236"/>
      <c r="B218" s="63"/>
      <c r="C218" s="132"/>
      <c r="D218" s="154"/>
      <c r="E218" s="146"/>
      <c r="F218" s="146"/>
      <c r="G218" s="146"/>
    </row>
    <row r="219" spans="1:7" ht="18" customHeight="1">
      <c r="A219" s="236"/>
      <c r="B219" s="63"/>
      <c r="C219" s="132"/>
      <c r="D219" s="154"/>
      <c r="E219" s="146"/>
      <c r="F219" s="146"/>
      <c r="G219" s="146"/>
    </row>
    <row r="220" spans="1:7" ht="18" customHeight="1">
      <c r="A220" s="236"/>
      <c r="B220" s="63"/>
      <c r="C220" s="132"/>
      <c r="D220" s="154"/>
      <c r="E220" s="146"/>
      <c r="F220" s="146"/>
      <c r="G220" s="146"/>
    </row>
    <row r="221" spans="1:7" ht="18" customHeight="1">
      <c r="A221" s="236"/>
      <c r="B221" s="63"/>
      <c r="C221" s="132"/>
      <c r="D221" s="154"/>
      <c r="E221" s="146"/>
      <c r="F221" s="146"/>
      <c r="G221" s="146"/>
    </row>
    <row r="222" spans="1:7" ht="18" customHeight="1">
      <c r="A222" s="325"/>
      <c r="B222" s="325"/>
      <c r="C222" s="94"/>
      <c r="D222" s="153"/>
      <c r="E222" s="146"/>
      <c r="F222" s="146"/>
      <c r="G222" s="146"/>
    </row>
    <row r="223" spans="1:7" ht="18" customHeight="1">
      <c r="A223" s="236"/>
      <c r="B223" s="63"/>
      <c r="C223" s="138"/>
      <c r="D223" s="154"/>
      <c r="E223" s="146"/>
      <c r="F223" s="146"/>
      <c r="G223" s="146"/>
    </row>
    <row r="224" spans="1:7" ht="18" customHeight="1">
      <c r="A224" s="236"/>
      <c r="B224" s="92"/>
      <c r="C224" s="132"/>
      <c r="D224" s="154"/>
      <c r="E224" s="146"/>
      <c r="F224" s="146"/>
      <c r="G224" s="146"/>
    </row>
    <row r="225" spans="1:7" ht="18" customHeight="1">
      <c r="A225" s="236"/>
      <c r="B225" s="63"/>
      <c r="C225" s="137"/>
      <c r="D225" s="154"/>
      <c r="E225" s="146"/>
      <c r="F225" s="146"/>
      <c r="G225" s="146"/>
    </row>
    <row r="226" spans="1:7" ht="18" customHeight="1">
      <c r="A226" s="236"/>
      <c r="B226" s="92"/>
      <c r="C226" s="132"/>
      <c r="D226" s="154"/>
      <c r="E226" s="146"/>
      <c r="F226" s="146"/>
      <c r="G226" s="146"/>
    </row>
    <row r="227" spans="1:7" ht="18" customHeight="1">
      <c r="A227" s="236"/>
      <c r="B227" s="63"/>
      <c r="C227" s="132"/>
      <c r="D227" s="154"/>
      <c r="E227" s="146"/>
      <c r="F227" s="146"/>
      <c r="G227" s="146"/>
    </row>
    <row r="228" spans="1:7" ht="18" customHeight="1">
      <c r="A228" s="236"/>
      <c r="B228" s="63"/>
      <c r="C228" s="136"/>
      <c r="D228" s="154"/>
      <c r="E228" s="146"/>
      <c r="F228" s="146"/>
      <c r="G228" s="146"/>
    </row>
    <row r="229" spans="1:7" ht="18" customHeight="1">
      <c r="A229" s="325"/>
      <c r="B229" s="325"/>
      <c r="C229" s="94"/>
      <c r="D229" s="153"/>
      <c r="E229" s="146"/>
      <c r="F229" s="146"/>
      <c r="G229" s="146"/>
    </row>
    <row r="230" spans="1:7" ht="18" customHeight="1">
      <c r="A230" s="236"/>
      <c r="B230" s="99"/>
      <c r="C230" s="136"/>
      <c r="D230" s="154"/>
      <c r="E230" s="146"/>
      <c r="F230" s="146"/>
      <c r="G230" s="146"/>
    </row>
    <row r="231" spans="1:7" ht="18" customHeight="1">
      <c r="A231" s="236"/>
      <c r="B231" s="63"/>
      <c r="C231" s="135"/>
      <c r="D231" s="154"/>
      <c r="E231" s="146"/>
      <c r="F231" s="146"/>
      <c r="G231" s="146"/>
    </row>
    <row r="232" spans="1:7" ht="18" customHeight="1">
      <c r="A232" s="236"/>
      <c r="B232" s="63"/>
      <c r="C232" s="136"/>
      <c r="D232" s="154"/>
      <c r="E232" s="146"/>
      <c r="F232" s="146"/>
      <c r="G232" s="146"/>
    </row>
    <row r="233" spans="1:7" ht="18" customHeight="1">
      <c r="A233" s="236"/>
      <c r="B233" s="100"/>
      <c r="C233" s="134"/>
      <c r="D233" s="154"/>
      <c r="E233" s="146"/>
      <c r="F233" s="146"/>
      <c r="G233" s="146"/>
    </row>
    <row r="234" spans="1:7" ht="18" customHeight="1">
      <c r="A234" s="236"/>
      <c r="B234" s="63"/>
      <c r="C234" s="137"/>
      <c r="D234" s="154"/>
      <c r="E234" s="146"/>
      <c r="F234" s="146"/>
      <c r="G234" s="146"/>
    </row>
    <row r="235" spans="1:7" ht="18" customHeight="1">
      <c r="A235" s="236"/>
      <c r="B235" s="63"/>
      <c r="C235" s="138"/>
      <c r="D235" s="154"/>
      <c r="E235" s="146"/>
      <c r="F235" s="146"/>
      <c r="G235" s="146"/>
    </row>
    <row r="236" spans="1:7" ht="18" customHeight="1">
      <c r="A236" s="327"/>
      <c r="B236" s="327"/>
      <c r="C236" s="94"/>
      <c r="D236" s="153"/>
      <c r="E236" s="146"/>
      <c r="F236" s="146"/>
      <c r="G236" s="146"/>
    </row>
    <row r="237" spans="1:7" ht="18" customHeight="1">
      <c r="A237" s="238"/>
      <c r="B237" s="103"/>
      <c r="C237" s="132"/>
      <c r="D237" s="153"/>
      <c r="E237" s="146"/>
      <c r="F237" s="146"/>
      <c r="G237" s="146"/>
    </row>
    <row r="238" spans="1:7" ht="18" customHeight="1">
      <c r="A238" s="238"/>
      <c r="B238" s="105"/>
      <c r="C238" s="132"/>
      <c r="D238" s="153"/>
      <c r="E238" s="146"/>
      <c r="F238" s="146"/>
      <c r="G238" s="146"/>
    </row>
    <row r="239" spans="1:7" ht="18" customHeight="1">
      <c r="A239" s="238"/>
      <c r="B239" s="106"/>
      <c r="C239" s="132"/>
      <c r="D239" s="153"/>
      <c r="E239" s="146"/>
      <c r="F239" s="146"/>
      <c r="G239" s="146"/>
    </row>
    <row r="240" spans="1:7" ht="18" customHeight="1">
      <c r="A240" s="238"/>
      <c r="B240" s="105"/>
      <c r="C240" s="139"/>
      <c r="D240" s="153"/>
      <c r="E240" s="146"/>
      <c r="F240" s="146"/>
      <c r="G240" s="146"/>
    </row>
    <row r="241" spans="1:7" ht="18" customHeight="1">
      <c r="A241" s="238"/>
      <c r="B241" s="105"/>
      <c r="C241" s="132"/>
      <c r="D241" s="153"/>
      <c r="E241" s="146"/>
      <c r="F241" s="146"/>
      <c r="G241" s="146"/>
    </row>
    <row r="242" spans="1:7" ht="18" customHeight="1">
      <c r="A242" s="238"/>
      <c r="B242" s="105"/>
      <c r="C242" s="139"/>
      <c r="D242" s="153"/>
      <c r="E242" s="146"/>
      <c r="F242" s="146"/>
      <c r="G242" s="146"/>
    </row>
    <row r="243" spans="1:7" ht="18" customHeight="1">
      <c r="A243" s="239"/>
      <c r="B243" s="108"/>
      <c r="C243" s="135"/>
      <c r="D243" s="153"/>
      <c r="E243" s="146"/>
      <c r="F243" s="146"/>
      <c r="G243" s="146"/>
    </row>
    <row r="244" spans="1:7" ht="38.25" customHeight="1">
      <c r="A244" s="238"/>
      <c r="B244" s="109"/>
      <c r="C244" s="140"/>
      <c r="D244" s="153"/>
      <c r="E244" s="146"/>
      <c r="F244" s="146"/>
      <c r="G244" s="146"/>
    </row>
    <row r="245" spans="1:7" ht="38.25" customHeight="1">
      <c r="A245" s="238"/>
      <c r="B245" s="110"/>
      <c r="C245" s="78"/>
      <c r="D245" s="153"/>
      <c r="E245" s="146"/>
      <c r="F245" s="146"/>
      <c r="G245" s="146"/>
    </row>
    <row r="246" spans="1:7" ht="38.25" customHeight="1">
      <c r="A246" s="238"/>
      <c r="B246" s="106"/>
      <c r="C246" s="78"/>
      <c r="D246" s="153"/>
      <c r="E246" s="146"/>
      <c r="F246" s="146"/>
      <c r="G246" s="146"/>
    </row>
    <row r="247" spans="1:7" ht="38.25" customHeight="1">
      <c r="A247" s="238"/>
      <c r="B247" s="106"/>
      <c r="C247" s="141"/>
      <c r="D247" s="153"/>
      <c r="E247" s="146"/>
      <c r="F247" s="146"/>
      <c r="G247" s="146"/>
    </row>
    <row r="248" spans="1:7" ht="38.25" customHeight="1">
      <c r="A248" s="238"/>
      <c r="B248" s="106"/>
      <c r="C248" s="142"/>
      <c r="D248" s="153"/>
      <c r="E248" s="146"/>
      <c r="F248" s="146"/>
      <c r="G248" s="146"/>
    </row>
    <row r="249" spans="1:7" ht="38.25" customHeight="1">
      <c r="A249" s="238"/>
      <c r="B249" s="106"/>
      <c r="C249" s="22"/>
      <c r="D249" s="153"/>
      <c r="E249" s="146"/>
      <c r="F249" s="146"/>
      <c r="G249" s="146"/>
    </row>
    <row r="250" spans="1:7" ht="18" customHeight="1">
      <c r="A250" s="238"/>
      <c r="B250" s="105"/>
      <c r="C250" s="78"/>
      <c r="D250" s="153"/>
      <c r="E250" s="146"/>
      <c r="F250" s="146"/>
      <c r="G250" s="146"/>
    </row>
    <row r="251" spans="1:7" ht="18" customHeight="1">
      <c r="A251" s="240"/>
      <c r="B251" s="111"/>
      <c r="C251" s="22"/>
      <c r="D251" s="153"/>
      <c r="E251" s="146"/>
      <c r="F251" s="146"/>
      <c r="G251" s="146"/>
    </row>
    <row r="252" spans="1:7" ht="18" customHeight="1">
      <c r="A252" s="326"/>
      <c r="B252" s="326"/>
      <c r="C252" s="62"/>
      <c r="D252" s="78"/>
      <c r="E252" s="146"/>
      <c r="F252" s="146"/>
      <c r="G252" s="146"/>
    </row>
    <row r="253" spans="1:7" ht="18" customHeight="1">
      <c r="A253" s="240"/>
      <c r="B253" s="143"/>
      <c r="C253" s="118"/>
      <c r="D253" s="153"/>
      <c r="E253" s="146"/>
      <c r="F253" s="146"/>
      <c r="G253" s="146"/>
    </row>
    <row r="254" spans="1:7" ht="18" customHeight="1">
      <c r="A254" s="236"/>
      <c r="B254" s="63"/>
      <c r="C254" s="87"/>
      <c r="D254" s="87"/>
      <c r="E254" s="146"/>
      <c r="F254" s="146"/>
      <c r="G254" s="146"/>
    </row>
    <row r="255" spans="1:7" ht="18" customHeight="1">
      <c r="A255" s="236"/>
      <c r="B255" s="63"/>
      <c r="C255" s="87"/>
      <c r="D255" s="87"/>
      <c r="E255" s="146"/>
      <c r="F255" s="146"/>
      <c r="G255" s="146"/>
    </row>
    <row r="256" spans="1:7" ht="18" customHeight="1">
      <c r="A256" s="236"/>
      <c r="B256" s="63"/>
      <c r="C256" s="87"/>
      <c r="D256" s="87"/>
      <c r="E256" s="146"/>
      <c r="F256" s="146"/>
      <c r="G256" s="146"/>
    </row>
    <row r="257" spans="1:7" ht="18" customHeight="1">
      <c r="A257" s="236"/>
      <c r="B257" s="63"/>
      <c r="C257" s="87"/>
      <c r="D257" s="87"/>
      <c r="E257" s="146"/>
      <c r="F257" s="146"/>
      <c r="G257" s="146"/>
    </row>
    <row r="258" spans="1:7" ht="18" customHeight="1">
      <c r="A258" s="236"/>
      <c r="B258" s="63"/>
      <c r="C258" s="87"/>
      <c r="D258" s="87"/>
      <c r="E258" s="146"/>
      <c r="F258" s="146"/>
      <c r="G258" s="146"/>
    </row>
    <row r="259" spans="1:7" ht="18" customHeight="1">
      <c r="A259" s="236"/>
      <c r="B259" s="63"/>
      <c r="C259" s="87"/>
      <c r="D259" s="87"/>
      <c r="E259" s="146"/>
      <c r="F259" s="146"/>
      <c r="G259" s="146"/>
    </row>
    <row r="260" spans="1:7" ht="18" customHeight="1">
      <c r="A260" s="236"/>
      <c r="B260" s="63"/>
      <c r="C260" s="87"/>
      <c r="D260" s="87"/>
      <c r="E260" s="146"/>
      <c r="F260" s="146"/>
      <c r="G260" s="146"/>
    </row>
    <row r="261" spans="1:7" ht="18" customHeight="1">
      <c r="A261" s="236"/>
      <c r="B261" s="63"/>
      <c r="C261" s="87"/>
      <c r="D261" s="87"/>
      <c r="E261" s="146"/>
      <c r="F261" s="146"/>
      <c r="G261" s="146"/>
    </row>
    <row r="262" spans="1:7" ht="18" customHeight="1">
      <c r="A262" s="236"/>
      <c r="B262" s="63"/>
      <c r="C262" s="87"/>
      <c r="D262" s="87"/>
      <c r="E262" s="146"/>
      <c r="F262" s="146"/>
      <c r="G262" s="146"/>
    </row>
    <row r="263" spans="1:7" ht="18" customHeight="1">
      <c r="A263" s="236"/>
      <c r="B263" s="63"/>
      <c r="C263" s="87"/>
      <c r="D263" s="87"/>
      <c r="E263" s="146"/>
      <c r="F263" s="146"/>
      <c r="G263" s="146"/>
    </row>
    <row r="264" spans="1:7" ht="18" customHeight="1">
      <c r="A264" s="236"/>
      <c r="B264" s="63"/>
      <c r="C264" s="87"/>
      <c r="D264" s="87"/>
      <c r="E264" s="146"/>
      <c r="F264" s="146"/>
      <c r="G264" s="146"/>
    </row>
    <row r="265" spans="1:7" ht="18" customHeight="1">
      <c r="A265" s="236"/>
      <c r="B265" s="63"/>
      <c r="C265" s="87"/>
      <c r="D265" s="87"/>
      <c r="E265" s="146"/>
      <c r="F265" s="146"/>
      <c r="G265" s="146"/>
    </row>
    <row r="266" spans="1:7" ht="23.25" customHeight="1">
      <c r="A266" s="326"/>
      <c r="B266" s="326"/>
      <c r="C266" s="62"/>
      <c r="D266" s="62"/>
      <c r="E266" s="146"/>
      <c r="F266" s="146"/>
      <c r="G266" s="146"/>
    </row>
    <row r="267" spans="1:7" ht="18" customHeight="1">
      <c r="A267" s="325"/>
      <c r="B267" s="325"/>
      <c r="C267" s="80"/>
      <c r="D267" s="80"/>
      <c r="E267" s="146"/>
      <c r="F267" s="146"/>
      <c r="G267" s="146"/>
    </row>
    <row r="268" spans="1:7" ht="18" customHeight="1">
      <c r="A268" s="236"/>
      <c r="B268" s="89"/>
      <c r="C268" s="62"/>
      <c r="D268" s="80"/>
      <c r="E268" s="146"/>
      <c r="F268" s="146"/>
      <c r="G268" s="146"/>
    </row>
    <row r="269" spans="1:7" ht="18" customHeight="1">
      <c r="A269" s="236"/>
      <c r="B269" s="89"/>
      <c r="C269" s="62"/>
      <c r="D269" s="80"/>
      <c r="E269" s="146"/>
      <c r="F269" s="146"/>
      <c r="G269" s="146"/>
    </row>
    <row r="270" spans="1:7" ht="18" customHeight="1">
      <c r="A270" s="236"/>
      <c r="B270" s="63"/>
      <c r="C270" s="78"/>
      <c r="D270" s="78"/>
      <c r="E270" s="146"/>
      <c r="F270" s="146"/>
      <c r="G270" s="146"/>
    </row>
    <row r="271" spans="1:7" ht="18" customHeight="1">
      <c r="A271" s="236"/>
      <c r="B271" s="63"/>
      <c r="C271" s="78"/>
      <c r="D271" s="78"/>
      <c r="E271" s="146"/>
      <c r="F271" s="146"/>
      <c r="G271" s="146"/>
    </row>
    <row r="272" spans="1:7" ht="18" customHeight="1">
      <c r="A272" s="236"/>
      <c r="B272" s="63"/>
      <c r="C272" s="78"/>
      <c r="D272" s="78"/>
      <c r="E272" s="146"/>
      <c r="F272" s="146"/>
      <c r="G272" s="146"/>
    </row>
    <row r="273" spans="1:7" ht="18" customHeight="1">
      <c r="A273" s="236"/>
      <c r="B273" s="63"/>
      <c r="C273" s="78"/>
      <c r="D273" s="78"/>
      <c r="E273" s="146"/>
      <c r="F273" s="146"/>
      <c r="G273" s="63"/>
    </row>
    <row r="274" spans="1:7" ht="18" customHeight="1">
      <c r="A274" s="236"/>
      <c r="B274" s="63"/>
      <c r="C274" s="78"/>
      <c r="D274" s="80"/>
      <c r="E274" s="146"/>
      <c r="F274" s="146"/>
      <c r="G274" s="146"/>
    </row>
    <row r="275" spans="1:7" ht="18" customHeight="1">
      <c r="A275" s="236"/>
      <c r="B275" s="89"/>
      <c r="C275" s="118"/>
      <c r="D275" s="78"/>
      <c r="E275" s="146"/>
      <c r="F275" s="146"/>
      <c r="G275" s="151"/>
    </row>
    <row r="276" spans="1:7" ht="18" customHeight="1">
      <c r="A276" s="236"/>
      <c r="B276" s="63"/>
      <c r="C276" s="78"/>
      <c r="D276" s="78"/>
      <c r="E276" s="146"/>
      <c r="F276" s="146"/>
      <c r="G276" s="152"/>
    </row>
    <row r="277" spans="1:7" ht="18" customHeight="1">
      <c r="A277" s="236"/>
      <c r="B277" s="63"/>
      <c r="C277" s="199"/>
      <c r="D277" s="78"/>
      <c r="E277" s="146"/>
      <c r="F277" s="146"/>
      <c r="G277" s="146"/>
    </row>
    <row r="278" spans="1:7" ht="18" customHeight="1">
      <c r="A278" s="236"/>
      <c r="B278" s="63"/>
      <c r="C278" s="78"/>
      <c r="D278" s="78"/>
      <c r="E278" s="146"/>
      <c r="F278" s="146"/>
      <c r="G278" s="155"/>
    </row>
    <row r="279" spans="1:7" ht="18" customHeight="1">
      <c r="A279" s="236"/>
      <c r="B279" s="63"/>
      <c r="C279" s="78"/>
      <c r="D279" s="78"/>
      <c r="E279" s="146"/>
      <c r="F279" s="146"/>
      <c r="G279" s="146"/>
    </row>
    <row r="280" spans="1:7" ht="18" customHeight="1">
      <c r="A280" s="236"/>
      <c r="B280" s="63"/>
      <c r="C280" s="78"/>
      <c r="D280" s="78"/>
      <c r="E280" s="146"/>
      <c r="F280" s="146"/>
      <c r="G280" s="146"/>
    </row>
    <row r="281" spans="1:7" ht="18" customHeight="1">
      <c r="A281" s="236"/>
      <c r="B281" s="63"/>
      <c r="C281" s="199"/>
      <c r="D281" s="78"/>
      <c r="E281" s="146"/>
      <c r="F281" s="146"/>
      <c r="G281" s="146"/>
    </row>
    <row r="282" spans="1:7" ht="18" customHeight="1">
      <c r="A282" s="236"/>
      <c r="B282" s="63"/>
      <c r="C282" s="199"/>
      <c r="D282" s="78"/>
      <c r="E282" s="146"/>
      <c r="F282" s="146"/>
      <c r="G282" s="146"/>
    </row>
    <row r="283" spans="1:7" ht="18" customHeight="1">
      <c r="A283" s="236"/>
      <c r="B283" s="63"/>
      <c r="C283" s="78"/>
      <c r="D283" s="78"/>
      <c r="E283" s="146"/>
      <c r="F283" s="146"/>
      <c r="G283" s="146"/>
    </row>
    <row r="284" spans="1:7" ht="18" customHeight="1">
      <c r="A284" s="236"/>
      <c r="B284" s="63"/>
      <c r="C284" s="78"/>
      <c r="D284" s="78"/>
      <c r="E284" s="146"/>
      <c r="F284" s="146"/>
      <c r="G284" s="146"/>
    </row>
    <row r="285" spans="1:7" ht="18" customHeight="1">
      <c r="A285" s="236"/>
      <c r="B285" s="63"/>
      <c r="C285" s="78"/>
      <c r="D285" s="78"/>
      <c r="E285" s="146"/>
      <c r="F285" s="146"/>
      <c r="G285" s="146"/>
    </row>
    <row r="286" spans="1:7" ht="18" customHeight="1">
      <c r="A286" s="236"/>
      <c r="B286" s="89"/>
      <c r="C286" s="118"/>
      <c r="D286" s="80"/>
      <c r="E286" s="146"/>
      <c r="F286" s="146"/>
      <c r="G286" s="146"/>
    </row>
    <row r="287" spans="1:7" ht="18" customHeight="1">
      <c r="A287" s="236"/>
      <c r="B287" s="63"/>
      <c r="C287" s="78"/>
      <c r="D287" s="78"/>
      <c r="E287" s="146"/>
      <c r="F287" s="146"/>
      <c r="G287" s="146"/>
    </row>
    <row r="288" spans="1:7" ht="18" customHeight="1">
      <c r="A288" s="236"/>
      <c r="B288" s="89"/>
      <c r="C288" s="78"/>
      <c r="D288" s="78"/>
      <c r="E288" s="146"/>
      <c r="F288" s="146"/>
      <c r="G288" s="146"/>
    </row>
    <row r="289" spans="1:7" ht="18" customHeight="1">
      <c r="A289" s="236"/>
      <c r="B289" s="63"/>
      <c r="C289" s="78"/>
      <c r="D289" s="78"/>
      <c r="E289" s="146"/>
      <c r="F289" s="146"/>
      <c r="G289" s="146"/>
    </row>
    <row r="290" spans="1:7" ht="18" customHeight="1">
      <c r="A290" s="236"/>
      <c r="B290" s="93"/>
      <c r="C290" s="118"/>
      <c r="D290" s="80"/>
      <c r="E290" s="146"/>
      <c r="F290" s="146"/>
      <c r="G290" s="146"/>
    </row>
    <row r="291" spans="1:7" ht="18" customHeight="1">
      <c r="A291" s="149"/>
      <c r="B291" s="89"/>
      <c r="C291" s="118"/>
      <c r="D291" s="78"/>
      <c r="E291" s="146"/>
      <c r="F291" s="146"/>
      <c r="G291" s="146"/>
    </row>
    <row r="292" spans="1:7" ht="18" customHeight="1">
      <c r="A292" s="149"/>
      <c r="B292" s="63"/>
      <c r="C292" s="78"/>
      <c r="D292" s="78"/>
      <c r="E292" s="146"/>
      <c r="F292" s="146"/>
      <c r="G292" s="146"/>
    </row>
    <row r="293" spans="1:7" ht="18" customHeight="1">
      <c r="A293" s="236"/>
      <c r="B293" s="63"/>
      <c r="C293" s="144"/>
      <c r="D293" s="78"/>
      <c r="E293" s="146"/>
      <c r="F293" s="146"/>
      <c r="G293" s="146"/>
    </row>
    <row r="294" spans="1:7" ht="18" customHeight="1">
      <c r="A294" s="149"/>
      <c r="B294" s="89"/>
      <c r="C294" s="118"/>
      <c r="D294" s="78"/>
      <c r="E294" s="146"/>
      <c r="F294" s="146"/>
      <c r="G294" s="146"/>
    </row>
    <row r="295" spans="1:7" ht="18" customHeight="1">
      <c r="A295" s="236"/>
      <c r="B295" s="63"/>
      <c r="C295" s="140"/>
      <c r="D295" s="78"/>
      <c r="E295" s="146"/>
      <c r="F295" s="146"/>
      <c r="G295" s="146"/>
    </row>
    <row r="296" spans="1:7" ht="18" customHeight="1">
      <c r="A296" s="236"/>
      <c r="B296" s="96"/>
      <c r="C296" s="118"/>
      <c r="D296" s="80"/>
      <c r="E296" s="146"/>
      <c r="F296" s="146"/>
      <c r="G296" s="146"/>
    </row>
    <row r="297" spans="1:7" ht="18" customHeight="1">
      <c r="A297" s="233"/>
      <c r="B297" s="148"/>
      <c r="C297" s="22"/>
      <c r="D297" s="78"/>
      <c r="E297" s="146"/>
      <c r="F297" s="146"/>
      <c r="G297" s="146"/>
    </row>
    <row r="298" spans="1:7" ht="18" customHeight="1">
      <c r="A298" s="149"/>
      <c r="B298" s="114"/>
      <c r="C298" s="118"/>
      <c r="D298" s="80"/>
      <c r="E298" s="146"/>
      <c r="F298" s="146"/>
      <c r="G298" s="146"/>
    </row>
    <row r="299" spans="1:7" ht="18" customHeight="1">
      <c r="A299" s="233"/>
      <c r="B299" s="145"/>
      <c r="C299" s="43"/>
      <c r="D299" s="78"/>
      <c r="E299" s="146"/>
      <c r="F299" s="146"/>
      <c r="G299" s="146"/>
    </row>
    <row r="300" spans="1:7" ht="18" customHeight="1">
      <c r="A300" s="233"/>
      <c r="B300" s="145"/>
      <c r="C300" s="43"/>
      <c r="D300" s="78"/>
      <c r="E300" s="146"/>
      <c r="F300" s="146"/>
      <c r="G300" s="146"/>
    </row>
    <row r="301" spans="1:7" ht="18" customHeight="1">
      <c r="A301" s="233"/>
      <c r="B301" s="145"/>
      <c r="C301" s="43"/>
      <c r="D301" s="78"/>
      <c r="E301" s="146"/>
      <c r="F301" s="146"/>
      <c r="G301" s="146"/>
    </row>
    <row r="302" spans="1:7" ht="18" customHeight="1">
      <c r="A302" s="233"/>
      <c r="B302" s="145"/>
      <c r="C302" s="43"/>
      <c r="D302" s="78"/>
      <c r="E302" s="146"/>
      <c r="F302" s="146"/>
      <c r="G302" s="146"/>
    </row>
    <row r="303" spans="1:7" ht="18" customHeight="1">
      <c r="A303" s="233"/>
      <c r="B303" s="145"/>
      <c r="C303" s="43"/>
      <c r="D303" s="78"/>
      <c r="E303" s="146"/>
      <c r="F303" s="146"/>
      <c r="G303" s="146"/>
    </row>
    <row r="304" spans="1:7" ht="18" customHeight="1">
      <c r="A304" s="233"/>
      <c r="B304" s="145"/>
      <c r="C304" s="43"/>
      <c r="D304" s="78"/>
      <c r="E304" s="146"/>
      <c r="F304" s="146"/>
      <c r="G304" s="146"/>
    </row>
    <row r="305" spans="1:7" ht="18" customHeight="1">
      <c r="A305" s="233"/>
      <c r="B305" s="145"/>
      <c r="C305" s="43"/>
      <c r="D305" s="78"/>
      <c r="E305" s="146"/>
      <c r="F305" s="146"/>
      <c r="G305" s="146"/>
    </row>
    <row r="306" spans="1:7" ht="18" customHeight="1">
      <c r="A306" s="233"/>
      <c r="B306" s="145"/>
      <c r="C306" s="43"/>
      <c r="D306" s="78"/>
      <c r="E306" s="146"/>
      <c r="F306" s="146"/>
      <c r="G306" s="146"/>
    </row>
    <row r="307" spans="1:7" ht="18" customHeight="1">
      <c r="A307" s="233"/>
      <c r="B307" s="145"/>
      <c r="C307" s="43"/>
      <c r="D307" s="78"/>
      <c r="E307" s="146"/>
      <c r="F307" s="146"/>
      <c r="G307" s="146"/>
    </row>
    <row r="308" spans="1:7" ht="18" customHeight="1">
      <c r="A308" s="233"/>
      <c r="B308" s="145"/>
      <c r="C308" s="43"/>
      <c r="D308" s="78"/>
      <c r="E308" s="146"/>
      <c r="F308" s="146"/>
      <c r="G308" s="146"/>
    </row>
    <row r="309" spans="1:7" ht="18" customHeight="1">
      <c r="A309" s="233"/>
      <c r="B309" s="145"/>
      <c r="C309" s="43"/>
      <c r="D309" s="78"/>
      <c r="E309" s="146"/>
      <c r="F309" s="146"/>
      <c r="G309" s="146"/>
    </row>
    <row r="310" spans="1:7" ht="18" customHeight="1">
      <c r="A310" s="233"/>
      <c r="B310" s="145"/>
      <c r="C310" s="43"/>
      <c r="D310" s="78"/>
      <c r="E310" s="146"/>
      <c r="F310" s="146"/>
      <c r="G310" s="146"/>
    </row>
    <row r="311" spans="1:7" ht="18" customHeight="1">
      <c r="A311" s="233"/>
      <c r="B311" s="145"/>
      <c r="C311" s="43"/>
      <c r="D311" s="78"/>
      <c r="E311" s="146"/>
      <c r="F311" s="146"/>
      <c r="G311" s="146"/>
    </row>
    <row r="312" spans="1:7" ht="18" customHeight="1">
      <c r="A312" s="233"/>
      <c r="B312" s="145"/>
      <c r="C312" s="43"/>
      <c r="D312" s="78"/>
      <c r="E312" s="146"/>
      <c r="F312" s="146"/>
      <c r="G312" s="146"/>
    </row>
    <row r="313" spans="1:7" ht="18" customHeight="1">
      <c r="A313" s="233"/>
      <c r="B313" s="42"/>
      <c r="C313" s="150"/>
      <c r="D313" s="78"/>
      <c r="E313" s="146"/>
      <c r="F313" s="146"/>
      <c r="G313" s="146"/>
    </row>
    <row r="314" spans="1:7" ht="18" customHeight="1">
      <c r="A314" s="233"/>
      <c r="B314" s="42"/>
      <c r="C314" s="43"/>
      <c r="D314" s="78"/>
      <c r="E314" s="146"/>
      <c r="F314" s="146"/>
      <c r="G314" s="146"/>
    </row>
    <row r="315" spans="1:7" ht="18" customHeight="1">
      <c r="A315" s="233"/>
      <c r="B315" s="42"/>
      <c r="C315" s="43"/>
      <c r="D315" s="78"/>
      <c r="E315" s="146"/>
      <c r="F315" s="146"/>
      <c r="G315" s="146"/>
    </row>
    <row r="316" spans="1:7" ht="18" customHeight="1">
      <c r="A316" s="149"/>
      <c r="B316" s="89"/>
      <c r="C316" s="118"/>
      <c r="D316" s="80"/>
      <c r="E316" s="146"/>
      <c r="F316" s="146"/>
      <c r="G316" s="146"/>
    </row>
    <row r="317" spans="1:7" ht="18" customHeight="1">
      <c r="A317" s="233"/>
      <c r="B317" s="145"/>
      <c r="C317" s="43"/>
      <c r="D317" s="78"/>
      <c r="E317" s="146"/>
      <c r="F317" s="146"/>
      <c r="G317" s="146"/>
    </row>
    <row r="318" spans="1:7" ht="18" customHeight="1">
      <c r="A318" s="233"/>
      <c r="B318" s="145"/>
      <c r="C318" s="43"/>
      <c r="D318" s="78"/>
      <c r="E318" s="146"/>
      <c r="F318" s="146"/>
      <c r="G318" s="146"/>
    </row>
    <row r="319" spans="1:7" ht="18" customHeight="1">
      <c r="A319" s="233"/>
      <c r="B319" s="145"/>
      <c r="C319" s="43"/>
      <c r="D319" s="78"/>
      <c r="E319" s="146"/>
      <c r="F319" s="146"/>
      <c r="G319" s="146"/>
    </row>
    <row r="320" spans="1:7" ht="15.75" customHeight="1">
      <c r="A320" s="233"/>
      <c r="B320" s="145"/>
      <c r="C320" s="43"/>
      <c r="D320" s="78"/>
      <c r="E320" s="146"/>
      <c r="F320" s="146"/>
      <c r="G320" s="146"/>
    </row>
    <row r="321" spans="1:7" ht="18" customHeight="1">
      <c r="A321" s="233"/>
      <c r="B321" s="145"/>
      <c r="C321" s="43"/>
      <c r="D321" s="78"/>
      <c r="E321" s="146"/>
      <c r="F321" s="146"/>
      <c r="G321" s="146"/>
    </row>
    <row r="322" spans="1:7" ht="18" customHeight="1">
      <c r="A322" s="233"/>
      <c r="B322" s="145"/>
      <c r="C322" s="43"/>
      <c r="D322" s="78"/>
      <c r="E322" s="129"/>
      <c r="F322" s="129"/>
      <c r="G322" s="146"/>
    </row>
    <row r="323" spans="1:7" ht="18" customHeight="1">
      <c r="A323" s="233"/>
      <c r="B323" s="145"/>
      <c r="C323" s="43"/>
      <c r="D323" s="78"/>
      <c r="E323" s="146"/>
      <c r="F323" s="146"/>
      <c r="G323" s="146"/>
    </row>
    <row r="324" spans="1:7" ht="18" customHeight="1">
      <c r="A324" s="233"/>
      <c r="B324" s="145"/>
      <c r="C324" s="43"/>
      <c r="D324" s="78"/>
      <c r="E324" s="146"/>
      <c r="F324" s="146"/>
      <c r="G324" s="146"/>
    </row>
    <row r="325" spans="1:7" ht="18" customHeight="1">
      <c r="A325" s="233"/>
      <c r="B325" s="145"/>
      <c r="C325" s="43"/>
      <c r="D325" s="78"/>
      <c r="E325" s="146"/>
      <c r="F325" s="146"/>
      <c r="G325" s="146"/>
    </row>
    <row r="326" spans="1:7" ht="18" customHeight="1">
      <c r="A326" s="233"/>
      <c r="B326" s="145"/>
      <c r="C326" s="43"/>
      <c r="D326" s="78"/>
      <c r="E326" s="146"/>
      <c r="F326" s="146"/>
      <c r="G326" s="146"/>
    </row>
    <row r="327" spans="1:7" ht="18" customHeight="1">
      <c r="A327" s="233"/>
      <c r="B327" s="145"/>
      <c r="C327" s="43"/>
      <c r="D327" s="78"/>
      <c r="E327" s="146"/>
      <c r="F327" s="146"/>
      <c r="G327" s="146"/>
    </row>
    <row r="328" spans="1:7" ht="18" customHeight="1">
      <c r="A328" s="233"/>
      <c r="B328" s="145"/>
      <c r="C328" s="43"/>
      <c r="D328" s="78"/>
      <c r="E328" s="146"/>
      <c r="F328" s="146"/>
      <c r="G328" s="146"/>
    </row>
    <row r="329" spans="1:7" ht="18" customHeight="1">
      <c r="A329" s="233"/>
      <c r="B329" s="145"/>
      <c r="C329" s="43"/>
      <c r="D329" s="78"/>
      <c r="E329" s="146"/>
      <c r="F329" s="146"/>
      <c r="G329" s="146"/>
    </row>
    <row r="330" spans="1:7" ht="18" customHeight="1">
      <c r="A330" s="233"/>
      <c r="B330" s="145"/>
      <c r="C330" s="43"/>
      <c r="D330" s="78"/>
      <c r="E330" s="146"/>
      <c r="F330" s="146"/>
      <c r="G330" s="146"/>
    </row>
    <row r="331" spans="1:7" ht="18" customHeight="1">
      <c r="A331" s="233"/>
      <c r="B331" s="42"/>
      <c r="C331" s="43"/>
      <c r="D331" s="78"/>
      <c r="E331" s="129"/>
      <c r="F331" s="129"/>
      <c r="G331" s="146"/>
    </row>
    <row r="332" spans="1:7" ht="18" customHeight="1">
      <c r="A332" s="233"/>
      <c r="B332" s="42"/>
      <c r="C332" s="43"/>
      <c r="D332" s="78"/>
      <c r="E332" s="146"/>
      <c r="F332" s="146"/>
      <c r="G332" s="146"/>
    </row>
    <row r="333" spans="1:7" ht="18" customHeight="1">
      <c r="A333" s="233"/>
      <c r="B333" s="42"/>
      <c r="C333" s="43"/>
      <c r="D333" s="78"/>
      <c r="E333" s="129"/>
      <c r="F333" s="129"/>
      <c r="G333" s="146"/>
    </row>
    <row r="334" spans="1:7" ht="18" customHeight="1">
      <c r="A334" s="149"/>
      <c r="B334" s="89"/>
      <c r="C334" s="200"/>
      <c r="D334" s="80"/>
      <c r="E334" s="129"/>
      <c r="F334" s="129"/>
      <c r="G334" s="146"/>
    </row>
    <row r="335" spans="1:7" ht="18" customHeight="1">
      <c r="A335" s="233"/>
      <c r="B335" s="145"/>
      <c r="C335" s="43"/>
      <c r="D335" s="78"/>
      <c r="E335" s="146"/>
      <c r="F335" s="146"/>
      <c r="G335" s="146"/>
    </row>
    <row r="336" spans="1:7" ht="18" customHeight="1">
      <c r="A336" s="233"/>
      <c r="B336" s="145"/>
      <c r="C336" s="43"/>
      <c r="D336" s="78"/>
      <c r="E336" s="146"/>
      <c r="F336" s="146"/>
      <c r="G336" s="146"/>
    </row>
    <row r="337" spans="1:7" ht="18" customHeight="1">
      <c r="A337" s="233"/>
      <c r="B337" s="145"/>
      <c r="C337" s="43"/>
      <c r="D337" s="78"/>
      <c r="E337" s="146"/>
      <c r="F337" s="146"/>
      <c r="G337" s="146"/>
    </row>
    <row r="338" spans="1:7" ht="18" customHeight="1">
      <c r="A338" s="233"/>
      <c r="B338" s="145"/>
      <c r="C338" s="43"/>
      <c r="D338" s="78"/>
      <c r="E338" s="146"/>
      <c r="F338" s="146"/>
      <c r="G338" s="146"/>
    </row>
    <row r="339" spans="1:7" ht="18" customHeight="1">
      <c r="A339" s="233"/>
      <c r="B339" s="145"/>
      <c r="C339" s="43"/>
      <c r="D339" s="78"/>
      <c r="E339" s="146"/>
      <c r="F339" s="146"/>
      <c r="G339" s="146"/>
    </row>
    <row r="340" spans="1:7" ht="18" customHeight="1">
      <c r="A340" s="233"/>
      <c r="B340" s="145"/>
      <c r="C340" s="43"/>
      <c r="D340" s="78"/>
      <c r="E340" s="146"/>
      <c r="F340" s="146"/>
      <c r="G340" s="146"/>
    </row>
    <row r="341" spans="1:7" ht="18" customHeight="1">
      <c r="A341" s="233"/>
      <c r="B341" s="145"/>
      <c r="C341" s="43"/>
      <c r="D341" s="78"/>
      <c r="E341" s="129"/>
      <c r="F341" s="129"/>
      <c r="G341" s="146"/>
    </row>
    <row r="342" spans="1:7" ht="18" customHeight="1">
      <c r="A342" s="233"/>
      <c r="B342" s="145"/>
      <c r="C342" s="43"/>
      <c r="D342" s="78"/>
      <c r="E342" s="129"/>
      <c r="F342" s="129"/>
      <c r="G342" s="146"/>
    </row>
    <row r="343" spans="1:7" ht="17.25" customHeight="1">
      <c r="A343" s="233"/>
      <c r="B343" s="145"/>
      <c r="C343" s="43"/>
      <c r="D343" s="78"/>
      <c r="E343" s="146"/>
      <c r="F343" s="146"/>
      <c r="G343" s="146"/>
    </row>
    <row r="344" spans="1:7" ht="17.25" customHeight="1">
      <c r="A344" s="233"/>
      <c r="B344" s="145"/>
      <c r="C344" s="43"/>
      <c r="D344" s="78"/>
      <c r="E344" s="146"/>
      <c r="F344" s="146"/>
      <c r="G344" s="146"/>
    </row>
    <row r="345" spans="1:7" ht="17.25" customHeight="1">
      <c r="A345" s="233"/>
      <c r="B345" s="145"/>
      <c r="C345" s="201"/>
      <c r="D345" s="78"/>
      <c r="E345" s="146"/>
      <c r="F345" s="146"/>
      <c r="G345" s="146"/>
    </row>
    <row r="346" spans="1:7" ht="18" customHeight="1">
      <c r="A346" s="233"/>
      <c r="B346" s="145"/>
      <c r="C346" s="43"/>
      <c r="D346" s="78"/>
      <c r="E346" s="146"/>
      <c r="F346" s="146"/>
      <c r="G346" s="146"/>
    </row>
    <row r="347" spans="1:7" ht="18" customHeight="1">
      <c r="A347" s="233"/>
      <c r="B347" s="145"/>
      <c r="C347" s="43"/>
      <c r="D347" s="78"/>
      <c r="E347" s="44"/>
      <c r="F347" s="44"/>
      <c r="G347" s="146"/>
    </row>
    <row r="348" spans="1:7" ht="18" customHeight="1">
      <c r="A348" s="233"/>
      <c r="B348" s="145"/>
      <c r="C348" s="43"/>
      <c r="D348" s="78"/>
      <c r="E348" s="44"/>
      <c r="F348" s="44"/>
      <c r="G348" s="146"/>
    </row>
    <row r="349" spans="1:7" ht="18" customHeight="1">
      <c r="A349" s="233"/>
      <c r="B349" s="42"/>
      <c r="C349" s="43"/>
      <c r="D349" s="78"/>
      <c r="E349" s="44"/>
      <c r="F349" s="44"/>
      <c r="G349" s="146"/>
    </row>
    <row r="350" spans="1:7" ht="18" customHeight="1">
      <c r="A350" s="233"/>
      <c r="B350" s="42"/>
      <c r="C350" s="43"/>
      <c r="D350" s="78"/>
      <c r="E350" s="44"/>
      <c r="F350" s="44"/>
      <c r="G350" s="146"/>
    </row>
    <row r="351" spans="1:7" ht="18" customHeight="1">
      <c r="A351" s="233"/>
      <c r="B351" s="42"/>
      <c r="C351" s="43"/>
      <c r="D351" s="78"/>
      <c r="E351" s="44"/>
      <c r="F351" s="44"/>
      <c r="G351" s="146"/>
    </row>
    <row r="352" spans="1:7" ht="18" customHeight="1">
      <c r="A352" s="149"/>
      <c r="B352" s="89"/>
      <c r="C352" s="200"/>
      <c r="D352" s="80"/>
      <c r="E352" s="129"/>
      <c r="F352" s="129"/>
      <c r="G352" s="146"/>
    </row>
    <row r="353" spans="1:7" ht="18" customHeight="1">
      <c r="A353" s="233"/>
      <c r="B353" s="145"/>
      <c r="C353" s="43"/>
      <c r="D353" s="78"/>
      <c r="E353" s="146"/>
      <c r="F353" s="146"/>
      <c r="G353" s="146"/>
    </row>
    <row r="354" spans="1:7" ht="18" customHeight="1">
      <c r="A354" s="233"/>
      <c r="B354" s="145"/>
      <c r="C354" s="43"/>
      <c r="D354" s="78"/>
      <c r="E354" s="146"/>
      <c r="F354" s="146"/>
      <c r="G354" s="146"/>
    </row>
    <row r="355" spans="1:7" ht="18" customHeight="1">
      <c r="A355" s="233"/>
      <c r="B355" s="145"/>
      <c r="C355" s="43"/>
      <c r="D355" s="78"/>
      <c r="E355" s="146"/>
      <c r="F355" s="146"/>
      <c r="G355" s="146"/>
    </row>
    <row r="356" spans="1:7" ht="18" customHeight="1">
      <c r="A356" s="233"/>
      <c r="B356" s="145"/>
      <c r="C356" s="43"/>
      <c r="D356" s="78"/>
      <c r="E356" s="146"/>
      <c r="F356" s="146"/>
      <c r="G356" s="146"/>
    </row>
    <row r="357" spans="1:7" ht="18" customHeight="1">
      <c r="A357" s="233"/>
      <c r="B357" s="145"/>
      <c r="C357" s="43"/>
      <c r="D357" s="78"/>
      <c r="E357" s="146"/>
      <c r="F357" s="146"/>
      <c r="G357" s="146"/>
    </row>
    <row r="358" spans="1:7" ht="18" customHeight="1">
      <c r="A358" s="233"/>
      <c r="B358" s="145"/>
      <c r="C358" s="43"/>
      <c r="D358" s="78"/>
      <c r="E358" s="146"/>
      <c r="F358" s="146"/>
      <c r="G358" s="146"/>
    </row>
    <row r="359" spans="1:7" ht="18" customHeight="1">
      <c r="A359" s="233"/>
      <c r="B359" s="145"/>
      <c r="C359" s="43"/>
      <c r="D359" s="78"/>
      <c r="E359" s="129"/>
      <c r="F359" s="129"/>
      <c r="G359" s="146"/>
    </row>
    <row r="360" spans="1:7" ht="18" customHeight="1">
      <c r="A360" s="233"/>
      <c r="B360" s="145"/>
      <c r="C360" s="43"/>
      <c r="D360" s="78"/>
      <c r="E360" s="129"/>
      <c r="F360" s="129"/>
      <c r="G360" s="146"/>
    </row>
    <row r="361" spans="1:7" ht="18" customHeight="1">
      <c r="A361" s="233"/>
      <c r="B361" s="145"/>
      <c r="C361" s="43"/>
      <c r="D361" s="78"/>
      <c r="E361" s="146"/>
      <c r="F361" s="146"/>
      <c r="G361" s="146"/>
    </row>
    <row r="362" spans="1:7" ht="18" customHeight="1">
      <c r="A362" s="233"/>
      <c r="B362" s="145"/>
      <c r="C362" s="43"/>
      <c r="D362" s="78"/>
      <c r="E362" s="146"/>
      <c r="F362" s="146"/>
      <c r="G362" s="146"/>
    </row>
    <row r="363" spans="1:7" ht="18" customHeight="1">
      <c r="A363" s="233"/>
      <c r="B363" s="145"/>
      <c r="C363" s="43"/>
      <c r="D363" s="78"/>
      <c r="E363" s="146"/>
      <c r="F363" s="146"/>
      <c r="G363" s="146"/>
    </row>
    <row r="364" spans="1:7" ht="18" customHeight="1">
      <c r="A364" s="233"/>
      <c r="B364" s="145"/>
      <c r="C364" s="43"/>
      <c r="D364" s="78"/>
      <c r="E364" s="146"/>
      <c r="F364" s="146"/>
      <c r="G364" s="146"/>
    </row>
    <row r="365" spans="1:7" ht="18" customHeight="1">
      <c r="A365" s="233"/>
      <c r="B365" s="145"/>
      <c r="C365" s="43"/>
      <c r="D365" s="78"/>
      <c r="E365" s="44"/>
      <c r="F365" s="44"/>
      <c r="G365" s="146"/>
    </row>
    <row r="366" spans="1:7" ht="18" customHeight="1">
      <c r="A366" s="233"/>
      <c r="B366" s="145"/>
      <c r="C366" s="43"/>
      <c r="D366" s="78"/>
      <c r="E366" s="44"/>
      <c r="F366" s="44"/>
      <c r="G366" s="146"/>
    </row>
    <row r="367" spans="1:7" ht="18" customHeight="1">
      <c r="A367" s="233"/>
      <c r="B367" s="42"/>
      <c r="C367" s="43"/>
      <c r="D367" s="78"/>
      <c r="E367" s="44"/>
      <c r="F367" s="44"/>
      <c r="G367" s="146"/>
    </row>
    <row r="368" spans="1:7" ht="18" customHeight="1">
      <c r="A368" s="233"/>
      <c r="B368" s="42"/>
      <c r="C368" s="43"/>
      <c r="D368" s="78"/>
      <c r="E368" s="44"/>
      <c r="F368" s="44"/>
      <c r="G368" s="146"/>
    </row>
    <row r="369" spans="1:7" ht="18" customHeight="1">
      <c r="A369" s="233"/>
      <c r="B369" s="42"/>
      <c r="C369" s="43"/>
      <c r="D369" s="78"/>
      <c r="E369" s="44"/>
      <c r="F369" s="44"/>
      <c r="G369" s="146"/>
    </row>
    <row r="370" spans="1:7" ht="18" customHeight="1">
      <c r="A370" s="233"/>
      <c r="B370" s="42"/>
      <c r="C370" s="43"/>
      <c r="D370" s="197"/>
      <c r="E370" s="44"/>
      <c r="F370" s="44"/>
      <c r="G370" s="146"/>
    </row>
    <row r="371" spans="1:7" ht="15">
      <c r="A371" s="241"/>
      <c r="B371" s="145"/>
      <c r="C371" s="145"/>
      <c r="D371" s="145"/>
      <c r="E371" s="8"/>
      <c r="F371" s="8"/>
      <c r="G371" s="146"/>
    </row>
    <row r="372" spans="1:7" ht="15.75">
      <c r="A372" s="241"/>
      <c r="B372" s="119"/>
      <c r="C372" s="145"/>
      <c r="D372" s="145"/>
      <c r="E372" s="338"/>
      <c r="F372" s="338"/>
      <c r="G372" s="146"/>
    </row>
    <row r="373" spans="1:7" ht="15.75">
      <c r="A373" s="241"/>
      <c r="B373" s="130"/>
      <c r="C373" s="145"/>
      <c r="D373" s="145"/>
      <c r="E373" s="146"/>
      <c r="F373" s="146"/>
      <c r="G373" s="146"/>
    </row>
    <row r="374" spans="1:7" ht="15">
      <c r="A374" s="241"/>
      <c r="B374" s="146"/>
      <c r="C374" s="145"/>
      <c r="D374" s="145"/>
      <c r="E374" s="146"/>
      <c r="F374" s="146"/>
      <c r="G374" s="146"/>
    </row>
    <row r="375" spans="1:7" ht="15">
      <c r="A375" s="241"/>
      <c r="B375" s="146"/>
      <c r="C375" s="145"/>
      <c r="D375" s="145"/>
      <c r="E375" s="146"/>
      <c r="F375" s="146"/>
      <c r="G375" s="146"/>
    </row>
    <row r="376" spans="1:7" ht="15">
      <c r="A376" s="241"/>
      <c r="B376" s="146"/>
      <c r="C376" s="145"/>
      <c r="D376" s="145"/>
      <c r="E376" s="146"/>
      <c r="F376" s="146"/>
      <c r="G376" s="146"/>
    </row>
    <row r="377" spans="1:7" ht="15">
      <c r="A377" s="241"/>
      <c r="B377" s="146"/>
      <c r="C377" s="145"/>
      <c r="D377" s="145"/>
      <c r="E377" s="146"/>
      <c r="F377" s="146"/>
      <c r="G377" s="146"/>
    </row>
    <row r="378" spans="1:7" ht="15">
      <c r="A378" s="241"/>
      <c r="B378" s="146"/>
      <c r="C378" s="145"/>
      <c r="D378" s="145"/>
      <c r="E378" s="146"/>
      <c r="F378" s="146"/>
      <c r="G378" s="146"/>
    </row>
    <row r="379" ht="21.75" customHeight="1">
      <c r="B379" s="45" t="s">
        <v>53</v>
      </c>
    </row>
  </sheetData>
  <sheetProtection/>
  <mergeCells count="29">
    <mergeCell ref="A202:B202"/>
    <mergeCell ref="A207:B207"/>
    <mergeCell ref="A212:B212"/>
    <mergeCell ref="E168:F168"/>
    <mergeCell ref="A198:B198"/>
    <mergeCell ref="A190:B190"/>
    <mergeCell ref="E372:F372"/>
    <mergeCell ref="F7:F8"/>
    <mergeCell ref="E7:E8"/>
    <mergeCell ref="A176:F176"/>
    <mergeCell ref="E167:F167"/>
    <mergeCell ref="D7:D8"/>
    <mergeCell ref="A267:B267"/>
    <mergeCell ref="A252:B252"/>
    <mergeCell ref="A229:B229"/>
    <mergeCell ref="D89:F89"/>
    <mergeCell ref="A1:F1"/>
    <mergeCell ref="A4:F4"/>
    <mergeCell ref="A5:F5"/>
    <mergeCell ref="A7:A8"/>
    <mergeCell ref="B7:B8"/>
    <mergeCell ref="C7:C8"/>
    <mergeCell ref="C88:F88"/>
    <mergeCell ref="A222:B222"/>
    <mergeCell ref="A266:B266"/>
    <mergeCell ref="A236:B236"/>
    <mergeCell ref="A194:B194"/>
    <mergeCell ref="D95:F95"/>
    <mergeCell ref="A181:B181"/>
  </mergeCells>
  <printOptions/>
  <pageMargins left="0" right="0" top="0.5118110236220472" bottom="0.1574803149606299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73"/>
  <sheetViews>
    <sheetView zoomScalePageLayoutView="0" workbookViewId="0" topLeftCell="A1">
      <selection activeCell="A8" sqref="A8:C8"/>
    </sheetView>
  </sheetViews>
  <sheetFormatPr defaultColWidth="9.140625" defaultRowHeight="12.75"/>
  <cols>
    <col min="1" max="1" width="12.00390625" style="9" customWidth="1"/>
    <col min="2" max="2" width="45.57421875" style="9" customWidth="1"/>
    <col min="3" max="3" width="44.57421875" style="9" customWidth="1"/>
    <col min="4" max="4" width="17.00390625" style="9" customWidth="1"/>
    <col min="5" max="16384" width="9.140625" style="9" customWidth="1"/>
  </cols>
  <sheetData>
    <row r="1" spans="1:3" ht="18.75" customHeight="1">
      <c r="A1" s="343" t="s">
        <v>13</v>
      </c>
      <c r="B1" s="343"/>
      <c r="C1" s="343"/>
    </row>
    <row r="2" spans="1:3" ht="12.75">
      <c r="A2" s="10"/>
      <c r="B2" s="10"/>
      <c r="C2" s="10"/>
    </row>
    <row r="3" spans="1:3" ht="21.75" customHeight="1">
      <c r="A3" s="1" t="s">
        <v>25</v>
      </c>
      <c r="B3" s="1"/>
      <c r="C3" s="1"/>
    </row>
    <row r="4" spans="1:3" ht="22.5" customHeight="1">
      <c r="A4" s="1" t="s">
        <v>0</v>
      </c>
      <c r="B4" s="1"/>
      <c r="C4" s="1"/>
    </row>
    <row r="5" spans="1:3" ht="24.75" customHeight="1">
      <c r="A5" s="331" t="s">
        <v>1</v>
      </c>
      <c r="B5" s="331"/>
      <c r="C5" s="331"/>
    </row>
    <row r="6" spans="1:3" ht="24" customHeight="1">
      <c r="A6" s="331" t="s">
        <v>155</v>
      </c>
      <c r="B6" s="331"/>
      <c r="C6" s="331"/>
    </row>
    <row r="7" spans="1:6" ht="18" customHeight="1">
      <c r="A7" s="343" t="s">
        <v>121</v>
      </c>
      <c r="B7" s="343"/>
      <c r="C7" s="343"/>
      <c r="D7" s="25"/>
      <c r="E7" s="25"/>
      <c r="F7" s="25"/>
    </row>
    <row r="8" spans="1:3" ht="15">
      <c r="A8" s="350" t="s">
        <v>14</v>
      </c>
      <c r="B8" s="350"/>
      <c r="C8" s="350"/>
    </row>
    <row r="9" spans="1:8" ht="23.25">
      <c r="A9" s="13"/>
      <c r="B9" s="23"/>
      <c r="C9" s="221" t="s">
        <v>15</v>
      </c>
      <c r="F9" s="216"/>
      <c r="G9" s="216"/>
      <c r="H9" s="216"/>
    </row>
    <row r="10" spans="1:3" ht="31.5" customHeight="1">
      <c r="A10" s="219" t="s">
        <v>12</v>
      </c>
      <c r="B10" s="3" t="s">
        <v>3</v>
      </c>
      <c r="C10" s="3" t="s">
        <v>9</v>
      </c>
    </row>
    <row r="11" spans="1:3" ht="15.75">
      <c r="A11" s="219" t="s">
        <v>16</v>
      </c>
      <c r="B11" s="217" t="s">
        <v>153</v>
      </c>
      <c r="C11" s="220">
        <f>C12+C13</f>
        <v>4909981047</v>
      </c>
    </row>
    <row r="12" spans="1:3" ht="17.25">
      <c r="A12" s="19"/>
      <c r="B12" s="218" t="s">
        <v>122</v>
      </c>
      <c r="C12" s="6">
        <v>124696981</v>
      </c>
    </row>
    <row r="13" spans="1:3" ht="18">
      <c r="A13" s="14"/>
      <c r="B13" s="218" t="s">
        <v>123</v>
      </c>
      <c r="C13" s="7">
        <f>SUM(C14:C16)</f>
        <v>4785284066</v>
      </c>
    </row>
    <row r="14" spans="1:4" ht="17.25">
      <c r="A14" s="14"/>
      <c r="B14" s="218" t="s">
        <v>17</v>
      </c>
      <c r="C14" s="6">
        <v>4183809180</v>
      </c>
      <c r="D14" s="15"/>
    </row>
    <row r="15" spans="1:4" ht="17.25">
      <c r="A15" s="14"/>
      <c r="B15" s="218" t="s">
        <v>76</v>
      </c>
      <c r="C15" s="6"/>
      <c r="D15" s="15"/>
    </row>
    <row r="16" spans="1:3" ht="17.25">
      <c r="A16" s="14"/>
      <c r="B16" s="218" t="s">
        <v>18</v>
      </c>
      <c r="C16" s="6">
        <v>601474886</v>
      </c>
    </row>
    <row r="17" spans="1:3" ht="17.25">
      <c r="A17" s="14"/>
      <c r="B17" s="218" t="s">
        <v>24</v>
      </c>
      <c r="C17" s="6"/>
    </row>
    <row r="18" spans="1:3" ht="16.5" customHeight="1">
      <c r="A18" s="366" t="s">
        <v>80</v>
      </c>
      <c r="B18" s="367"/>
      <c r="C18" s="7">
        <v>4183809180</v>
      </c>
    </row>
    <row r="19" spans="1:3" ht="16.5" customHeight="1">
      <c r="A19" s="264"/>
      <c r="B19" s="264" t="s">
        <v>77</v>
      </c>
      <c r="C19" s="261">
        <f>C20+C24+C30</f>
        <v>3190209179.54</v>
      </c>
    </row>
    <row r="20" spans="1:3" ht="16.5" customHeight="1">
      <c r="A20" s="366" t="s">
        <v>26</v>
      </c>
      <c r="B20" s="367"/>
      <c r="C20" s="224">
        <f>SUM(C21:C23)</f>
        <v>1965640800</v>
      </c>
    </row>
    <row r="21" spans="1:3" ht="16.5" customHeight="1">
      <c r="A21" s="26">
        <v>6001</v>
      </c>
      <c r="B21" s="210" t="s">
        <v>124</v>
      </c>
      <c r="C21" s="28">
        <v>1342966800</v>
      </c>
    </row>
    <row r="22" spans="1:3" ht="16.5" customHeight="1">
      <c r="A22" s="26">
        <v>6051</v>
      </c>
      <c r="B22" s="210" t="s">
        <v>125</v>
      </c>
      <c r="C22" s="162">
        <v>224640000</v>
      </c>
    </row>
    <row r="23" spans="1:3" ht="16.5" customHeight="1">
      <c r="A23" s="26">
        <v>6757</v>
      </c>
      <c r="B23" s="210" t="s">
        <v>126</v>
      </c>
      <c r="C23" s="29">
        <v>398034000</v>
      </c>
    </row>
    <row r="24" spans="1:3" ht="16.5" customHeight="1">
      <c r="A24" s="348" t="s">
        <v>27</v>
      </c>
      <c r="B24" s="348"/>
      <c r="C24" s="224">
        <f>C25+C27+C26+C28+C29</f>
        <v>687346536</v>
      </c>
    </row>
    <row r="25" spans="1:3" ht="16.5" customHeight="1">
      <c r="A25" s="26">
        <v>6101</v>
      </c>
      <c r="B25" s="210" t="s">
        <v>127</v>
      </c>
      <c r="C25" s="209">
        <v>37548000</v>
      </c>
    </row>
    <row r="26" spans="1:3" ht="16.5" customHeight="1">
      <c r="A26" s="26">
        <v>6113</v>
      </c>
      <c r="B26" s="210" t="s">
        <v>98</v>
      </c>
      <c r="C26" s="55">
        <v>1788000</v>
      </c>
    </row>
    <row r="27" spans="1:3" ht="16.5" customHeight="1">
      <c r="A27" s="26">
        <v>6112</v>
      </c>
      <c r="B27" s="210" t="s">
        <v>128</v>
      </c>
      <c r="C27" s="55">
        <v>365149180</v>
      </c>
    </row>
    <row r="28" spans="1:3" ht="16.5" customHeight="1">
      <c r="A28" s="26">
        <v>6115</v>
      </c>
      <c r="B28" s="210" t="s">
        <v>129</v>
      </c>
      <c r="C28" s="55">
        <v>255260000</v>
      </c>
    </row>
    <row r="29" spans="1:3" ht="16.5" customHeight="1">
      <c r="A29" s="26">
        <v>6115</v>
      </c>
      <c r="B29" s="211" t="s">
        <v>130</v>
      </c>
      <c r="C29" s="55">
        <v>27601356</v>
      </c>
    </row>
    <row r="30" spans="1:3" ht="16.5" customHeight="1">
      <c r="A30" s="348" t="s">
        <v>28</v>
      </c>
      <c r="B30" s="348"/>
      <c r="C30" s="224">
        <f>SUM(C31:C34)</f>
        <v>537221843.54</v>
      </c>
    </row>
    <row r="31" spans="1:3" ht="16.5" customHeight="1">
      <c r="A31" s="26">
        <v>6301</v>
      </c>
      <c r="B31" s="161" t="s">
        <v>99</v>
      </c>
      <c r="C31" s="29">
        <f>(C20+C25+C28+C29)*17.5%</f>
        <v>400058777.29999995</v>
      </c>
    </row>
    <row r="32" spans="1:3" ht="16.5" customHeight="1">
      <c r="A32" s="26">
        <v>6302</v>
      </c>
      <c r="B32" s="161" t="s">
        <v>100</v>
      </c>
      <c r="C32" s="29">
        <f>(C20+C25+C28+C29)*3%</f>
        <v>68581504.67999999</v>
      </c>
    </row>
    <row r="33" spans="1:3" ht="16.5" customHeight="1">
      <c r="A33" s="26">
        <v>6304</v>
      </c>
      <c r="B33" s="161" t="s">
        <v>101</v>
      </c>
      <c r="C33" s="29">
        <f>(C20+C25+C28+C29)*1%</f>
        <v>22860501.56</v>
      </c>
    </row>
    <row r="34" spans="1:3" ht="16.5" customHeight="1">
      <c r="A34" s="26">
        <v>6303</v>
      </c>
      <c r="B34" s="161" t="s">
        <v>102</v>
      </c>
      <c r="C34" s="29">
        <v>45721060</v>
      </c>
    </row>
    <row r="35" spans="1:3" ht="16.5" customHeight="1">
      <c r="A35" s="222"/>
      <c r="B35" s="223" t="s">
        <v>59</v>
      </c>
      <c r="C35" s="247">
        <f>C40+C44+C48+C53+C58+C62+C71+C36+C69+C79+C81+C87</f>
        <v>993600000</v>
      </c>
    </row>
    <row r="36" spans="1:3" ht="16.5" customHeight="1">
      <c r="A36" s="349" t="s">
        <v>29</v>
      </c>
      <c r="B36" s="349"/>
      <c r="C36" s="252">
        <f>SUM(C37:C39)</f>
        <v>22000000</v>
      </c>
    </row>
    <row r="37" spans="1:3" ht="16.5" customHeight="1">
      <c r="A37" s="26">
        <v>6404</v>
      </c>
      <c r="B37" s="27" t="s">
        <v>30</v>
      </c>
      <c r="C37" s="253"/>
    </row>
    <row r="38" spans="1:3" ht="16.5" customHeight="1">
      <c r="A38" s="26">
        <v>6449</v>
      </c>
      <c r="B38" s="27" t="s">
        <v>131</v>
      </c>
      <c r="C38" s="29">
        <v>2000000</v>
      </c>
    </row>
    <row r="39" spans="1:3" ht="16.5" customHeight="1">
      <c r="A39" s="26">
        <v>6449</v>
      </c>
      <c r="B39" s="27" t="s">
        <v>132</v>
      </c>
      <c r="C39" s="29">
        <v>20000000</v>
      </c>
    </row>
    <row r="40" spans="1:3" ht="16.5" customHeight="1">
      <c r="A40" s="345" t="s">
        <v>60</v>
      </c>
      <c r="B40" s="345"/>
      <c r="C40" s="30">
        <f>SUM(C41:C43)</f>
        <v>210000000</v>
      </c>
    </row>
    <row r="41" spans="1:3" ht="16.5" customHeight="1">
      <c r="A41" s="26">
        <v>6501</v>
      </c>
      <c r="B41" s="27" t="s">
        <v>133</v>
      </c>
      <c r="C41" s="29">
        <v>150000000</v>
      </c>
    </row>
    <row r="42" spans="1:3" ht="16.5" customHeight="1">
      <c r="A42" s="26">
        <v>6502</v>
      </c>
      <c r="B42" s="27" t="s">
        <v>134</v>
      </c>
      <c r="C42" s="29">
        <v>50000000</v>
      </c>
    </row>
    <row r="43" spans="1:3" ht="16.5" customHeight="1">
      <c r="A43" s="26">
        <v>6504</v>
      </c>
      <c r="B43" s="27" t="s">
        <v>135</v>
      </c>
      <c r="C43" s="29">
        <v>10000000</v>
      </c>
    </row>
    <row r="44" spans="1:3" ht="16.5" customHeight="1">
      <c r="A44" s="345" t="s">
        <v>61</v>
      </c>
      <c r="B44" s="345"/>
      <c r="C44" s="30">
        <f>SUM(C45:C47)</f>
        <v>214880000</v>
      </c>
    </row>
    <row r="45" spans="1:3" ht="16.5" customHeight="1">
      <c r="A45" s="26">
        <v>6551</v>
      </c>
      <c r="B45" s="27" t="s">
        <v>103</v>
      </c>
      <c r="C45" s="29">
        <v>40000000</v>
      </c>
    </row>
    <row r="46" spans="1:3" ht="16.5" customHeight="1">
      <c r="A46" s="26">
        <v>6552</v>
      </c>
      <c r="B46" s="27" t="s">
        <v>104</v>
      </c>
      <c r="C46" s="29">
        <v>60000000</v>
      </c>
    </row>
    <row r="47" spans="1:3" ht="16.5" customHeight="1">
      <c r="A47" s="26">
        <v>6599</v>
      </c>
      <c r="B47" s="27" t="s">
        <v>105</v>
      </c>
      <c r="C47" s="29">
        <v>114880000</v>
      </c>
    </row>
    <row r="48" spans="1:3" ht="16.5" customHeight="1">
      <c r="A48" s="345" t="s">
        <v>62</v>
      </c>
      <c r="B48" s="345"/>
      <c r="C48" s="30">
        <f>SUM(C49:C52)</f>
        <v>18200000</v>
      </c>
    </row>
    <row r="49" spans="1:3" ht="16.5" customHeight="1">
      <c r="A49" s="26">
        <v>6601</v>
      </c>
      <c r="B49" s="27" t="s">
        <v>31</v>
      </c>
      <c r="C49" s="29">
        <f>150000*12</f>
        <v>1800000</v>
      </c>
    </row>
    <row r="50" spans="1:3" ht="16.5" customHeight="1">
      <c r="A50" s="26">
        <v>6608</v>
      </c>
      <c r="B50" s="27" t="s">
        <v>32</v>
      </c>
      <c r="C50" s="29">
        <v>5000000</v>
      </c>
    </row>
    <row r="51" spans="1:3" ht="16.5" customHeight="1">
      <c r="A51" s="26">
        <v>6605</v>
      </c>
      <c r="B51" s="27" t="s">
        <v>55</v>
      </c>
      <c r="C51" s="29">
        <f>550000*12</f>
        <v>6600000</v>
      </c>
    </row>
    <row r="52" spans="1:3" ht="16.5" customHeight="1">
      <c r="A52" s="26">
        <v>6618</v>
      </c>
      <c r="B52" s="27" t="s">
        <v>106</v>
      </c>
      <c r="C52" s="29">
        <v>4800000</v>
      </c>
    </row>
    <row r="53" spans="1:3" ht="16.5" customHeight="1">
      <c r="A53" s="345" t="s">
        <v>63</v>
      </c>
      <c r="B53" s="345"/>
      <c r="C53" s="30">
        <f>SUM(C54:C57)</f>
        <v>72000000</v>
      </c>
    </row>
    <row r="54" spans="1:3" ht="16.5" customHeight="1">
      <c r="A54" s="26">
        <v>6701</v>
      </c>
      <c r="B54" s="27" t="s">
        <v>33</v>
      </c>
      <c r="C54" s="29">
        <v>10000000</v>
      </c>
    </row>
    <row r="55" spans="1:3" ht="17.25" customHeight="1">
      <c r="A55" s="26">
        <v>6702</v>
      </c>
      <c r="B55" s="27" t="s">
        <v>34</v>
      </c>
      <c r="C55" s="29">
        <v>30000000</v>
      </c>
    </row>
    <row r="56" spans="1:3" ht="16.5" customHeight="1">
      <c r="A56" s="26">
        <v>6703</v>
      </c>
      <c r="B56" s="27" t="s">
        <v>35</v>
      </c>
      <c r="C56" s="29">
        <v>20000000</v>
      </c>
    </row>
    <row r="57" spans="1:3" ht="17.25" customHeight="1">
      <c r="A57" s="26">
        <v>6704</v>
      </c>
      <c r="B57" s="27" t="s">
        <v>136</v>
      </c>
      <c r="C57" s="29">
        <f>500000*2*12</f>
        <v>12000000</v>
      </c>
    </row>
    <row r="58" spans="1:3" ht="20.25" customHeight="1">
      <c r="A58" s="345" t="s">
        <v>64</v>
      </c>
      <c r="B58" s="345"/>
      <c r="C58" s="30">
        <f>SUM(C59:C61)</f>
        <v>40000000</v>
      </c>
    </row>
    <row r="59" spans="1:3" ht="21.75" customHeight="1">
      <c r="A59" s="26">
        <v>6751</v>
      </c>
      <c r="B59" s="27" t="s">
        <v>36</v>
      </c>
      <c r="C59" s="29">
        <v>5000000</v>
      </c>
    </row>
    <row r="60" spans="1:3" ht="16.5" customHeight="1">
      <c r="A60" s="26">
        <v>6758</v>
      </c>
      <c r="B60" s="27" t="s">
        <v>65</v>
      </c>
      <c r="C60" s="29">
        <v>5000000</v>
      </c>
    </row>
    <row r="61" spans="1:3" ht="16.5" customHeight="1">
      <c r="A61" s="248">
        <v>6799</v>
      </c>
      <c r="B61" s="249" t="s">
        <v>137</v>
      </c>
      <c r="C61" s="55">
        <v>30000000</v>
      </c>
    </row>
    <row r="62" spans="1:3" ht="16.5" customHeight="1">
      <c r="A62" s="346" t="s">
        <v>66</v>
      </c>
      <c r="B62" s="347"/>
      <c r="C62" s="30">
        <f>SUM(C63:C68)</f>
        <v>155000000</v>
      </c>
    </row>
    <row r="63" spans="1:3" ht="16.5" customHeight="1">
      <c r="A63" s="26">
        <v>6907</v>
      </c>
      <c r="B63" s="27" t="s">
        <v>38</v>
      </c>
      <c r="C63" s="29">
        <v>30000000</v>
      </c>
    </row>
    <row r="64" spans="1:3" ht="16.5" customHeight="1">
      <c r="A64" s="26">
        <v>6905</v>
      </c>
      <c r="B64" s="27" t="s">
        <v>39</v>
      </c>
      <c r="C64" s="29">
        <v>12000000</v>
      </c>
    </row>
    <row r="65" spans="1:3" ht="16.5" customHeight="1">
      <c r="A65" s="26">
        <v>6912</v>
      </c>
      <c r="B65" s="27" t="s">
        <v>40</v>
      </c>
      <c r="C65" s="29">
        <v>18000000</v>
      </c>
    </row>
    <row r="66" spans="1:3" ht="16.5" customHeight="1">
      <c r="A66" s="26">
        <v>6913</v>
      </c>
      <c r="B66" s="27" t="s">
        <v>78</v>
      </c>
      <c r="C66" s="29">
        <v>30000000</v>
      </c>
    </row>
    <row r="67" spans="1:3" ht="16.5" customHeight="1">
      <c r="A67" s="26">
        <v>6921</v>
      </c>
      <c r="B67" s="27" t="s">
        <v>41</v>
      </c>
      <c r="C67" s="29">
        <v>15000000</v>
      </c>
    </row>
    <row r="68" spans="1:3" ht="16.5" customHeight="1">
      <c r="A68" s="26">
        <v>6949</v>
      </c>
      <c r="B68" s="27" t="s">
        <v>42</v>
      </c>
      <c r="C68" s="29">
        <v>50000000</v>
      </c>
    </row>
    <row r="69" spans="1:3" ht="16.5" customHeight="1">
      <c r="A69" s="26"/>
      <c r="B69" s="49" t="s">
        <v>138</v>
      </c>
      <c r="C69" s="57">
        <f>C70</f>
        <v>0</v>
      </c>
    </row>
    <row r="70" spans="1:3" ht="16.5" customHeight="1">
      <c r="A70" s="26"/>
      <c r="B70" s="27"/>
      <c r="C70" s="29"/>
    </row>
    <row r="71" spans="1:3" ht="16.5" customHeight="1">
      <c r="A71" s="345" t="s">
        <v>67</v>
      </c>
      <c r="B71" s="345"/>
      <c r="C71" s="30">
        <f>SUM(C72:C78)</f>
        <v>192520000</v>
      </c>
    </row>
    <row r="72" spans="1:3" ht="16.5" customHeight="1">
      <c r="A72" s="26">
        <v>7001</v>
      </c>
      <c r="B72" s="33" t="s">
        <v>43</v>
      </c>
      <c r="C72" s="29">
        <v>20000000</v>
      </c>
    </row>
    <row r="73" spans="1:3" ht="16.5" customHeight="1">
      <c r="A73" s="26">
        <v>7004</v>
      </c>
      <c r="B73" s="27" t="s">
        <v>45</v>
      </c>
      <c r="C73" s="29">
        <v>2520000</v>
      </c>
    </row>
    <row r="74" spans="1:3" ht="18" customHeight="1">
      <c r="A74" s="26">
        <v>7012</v>
      </c>
      <c r="B74" s="27" t="s">
        <v>44</v>
      </c>
      <c r="C74" s="29">
        <v>15000000</v>
      </c>
    </row>
    <row r="75" spans="1:3" ht="18" customHeight="1">
      <c r="A75" s="26">
        <v>7049</v>
      </c>
      <c r="B75" s="34" t="s">
        <v>46</v>
      </c>
      <c r="C75" s="29">
        <v>40000000</v>
      </c>
    </row>
    <row r="76" spans="1:3" ht="21" customHeight="1">
      <c r="A76" s="26">
        <v>7049</v>
      </c>
      <c r="B76" s="34" t="s">
        <v>139</v>
      </c>
      <c r="C76" s="29">
        <v>60000000</v>
      </c>
    </row>
    <row r="77" spans="1:3" ht="18" customHeight="1">
      <c r="A77" s="26">
        <v>7049</v>
      </c>
      <c r="B77" s="34" t="s">
        <v>56</v>
      </c>
      <c r="C77" s="29">
        <v>40000000</v>
      </c>
    </row>
    <row r="78" spans="1:3" ht="19.5" customHeight="1">
      <c r="A78" s="36">
        <v>7049</v>
      </c>
      <c r="B78" s="38" t="s">
        <v>47</v>
      </c>
      <c r="C78" s="37">
        <v>15000000</v>
      </c>
    </row>
    <row r="79" spans="1:3" ht="19.5" customHeight="1">
      <c r="A79" s="36"/>
      <c r="B79" s="58" t="s">
        <v>68</v>
      </c>
      <c r="C79" s="254">
        <f>C80</f>
        <v>25000000</v>
      </c>
    </row>
    <row r="80" spans="1:6" ht="18.75" customHeight="1">
      <c r="A80" s="36">
        <v>7053</v>
      </c>
      <c r="B80" s="59" t="s">
        <v>69</v>
      </c>
      <c r="C80" s="255">
        <v>25000000</v>
      </c>
      <c r="D80" s="47"/>
      <c r="E80" s="64"/>
      <c r="F80" s="35"/>
    </row>
    <row r="81" spans="1:3" ht="21" customHeight="1">
      <c r="A81" s="60"/>
      <c r="B81" s="61" t="s">
        <v>70</v>
      </c>
      <c r="C81" s="256">
        <f>SUM(C82:C86)</f>
        <v>43400000</v>
      </c>
    </row>
    <row r="82" spans="1:3" ht="21" customHeight="1">
      <c r="A82" s="26">
        <v>7756</v>
      </c>
      <c r="B82" s="27" t="s">
        <v>107</v>
      </c>
      <c r="C82" s="29">
        <v>2000000</v>
      </c>
    </row>
    <row r="83" spans="1:3" ht="21" customHeight="1">
      <c r="A83" s="26">
        <v>7757</v>
      </c>
      <c r="B83" s="27" t="s">
        <v>152</v>
      </c>
      <c r="C83" s="29">
        <v>2500000</v>
      </c>
    </row>
    <row r="84" spans="1:3" ht="21" customHeight="1">
      <c r="A84" s="26">
        <v>7761</v>
      </c>
      <c r="B84" s="27" t="s">
        <v>37</v>
      </c>
      <c r="C84" s="29">
        <v>2500000</v>
      </c>
    </row>
    <row r="85" spans="1:3" ht="21" customHeight="1">
      <c r="A85" s="36">
        <v>7764</v>
      </c>
      <c r="B85" s="38" t="s">
        <v>140</v>
      </c>
      <c r="C85" s="37">
        <v>6400000</v>
      </c>
    </row>
    <row r="86" spans="1:3" ht="21" customHeight="1">
      <c r="A86" s="26">
        <v>7799</v>
      </c>
      <c r="B86" s="27" t="s">
        <v>71</v>
      </c>
      <c r="C86" s="29">
        <v>30000000</v>
      </c>
    </row>
    <row r="87" spans="1:3" ht="21" customHeight="1">
      <c r="A87" s="56"/>
      <c r="B87" s="49" t="s">
        <v>72</v>
      </c>
      <c r="C87" s="57">
        <f>C88</f>
        <v>600000</v>
      </c>
    </row>
    <row r="88" spans="1:3" ht="21" customHeight="1">
      <c r="A88" s="26">
        <v>7854</v>
      </c>
      <c r="B88" s="27" t="s">
        <v>141</v>
      </c>
      <c r="C88" s="29">
        <f>50000*12</f>
        <v>600000</v>
      </c>
    </row>
    <row r="89" spans="1:3" ht="23.25" customHeight="1">
      <c r="A89" s="264"/>
      <c r="B89" s="46" t="s">
        <v>151</v>
      </c>
      <c r="C89" s="257">
        <f>C90</f>
        <v>0</v>
      </c>
    </row>
    <row r="90" spans="1:3" ht="23.25" customHeight="1">
      <c r="A90" s="263"/>
      <c r="B90" s="250" t="s">
        <v>57</v>
      </c>
      <c r="C90" s="258">
        <f>SUM(C91:C91)</f>
        <v>0</v>
      </c>
    </row>
    <row r="91" spans="1:3" ht="23.25" customHeight="1">
      <c r="A91" s="48">
        <v>6001</v>
      </c>
      <c r="B91" s="27" t="s">
        <v>142</v>
      </c>
      <c r="C91" s="50"/>
    </row>
    <row r="92" spans="1:3" ht="23.25" customHeight="1">
      <c r="A92" s="52"/>
      <c r="B92" s="52" t="s">
        <v>81</v>
      </c>
      <c r="C92" s="259">
        <f>C93+C95+C106+C108+C110+C112</f>
        <v>601474886</v>
      </c>
    </row>
    <row r="93" spans="1:3" ht="23.25" customHeight="1">
      <c r="A93" s="52"/>
      <c r="B93" s="52" t="s">
        <v>73</v>
      </c>
      <c r="C93" s="212">
        <f>C94</f>
        <v>1800000</v>
      </c>
    </row>
    <row r="94" spans="1:3" ht="23.25" customHeight="1">
      <c r="A94" s="26">
        <v>6157</v>
      </c>
      <c r="B94" s="27" t="s">
        <v>11</v>
      </c>
      <c r="C94" s="260">
        <v>1800000</v>
      </c>
    </row>
    <row r="95" spans="1:3" ht="23.25" customHeight="1">
      <c r="A95" s="26"/>
      <c r="B95" s="213" t="s">
        <v>108</v>
      </c>
      <c r="C95" s="30">
        <f>SUM(C96:C105)</f>
        <v>517474886</v>
      </c>
    </row>
    <row r="96" spans="1:3" ht="21" customHeight="1">
      <c r="A96" s="26">
        <v>6449</v>
      </c>
      <c r="B96" s="210" t="s">
        <v>143</v>
      </c>
      <c r="C96" s="55">
        <v>108138240</v>
      </c>
    </row>
    <row r="97" spans="1:3" ht="21" customHeight="1">
      <c r="A97" s="26">
        <v>6449</v>
      </c>
      <c r="B97" s="27" t="s">
        <v>144</v>
      </c>
      <c r="C97" s="55">
        <v>14400000</v>
      </c>
    </row>
    <row r="98" spans="1:3" ht="16.5" customHeight="1">
      <c r="A98" s="26">
        <v>6449</v>
      </c>
      <c r="B98" s="27" t="s">
        <v>145</v>
      </c>
      <c r="C98" s="55">
        <v>12000000</v>
      </c>
    </row>
    <row r="99" spans="1:3" ht="16.5" customHeight="1">
      <c r="A99" s="26">
        <v>6449</v>
      </c>
      <c r="B99" s="27" t="s">
        <v>109</v>
      </c>
      <c r="C99" s="55">
        <v>3576000</v>
      </c>
    </row>
    <row r="100" spans="1:3" ht="16.5" customHeight="1">
      <c r="A100" s="26">
        <v>6449</v>
      </c>
      <c r="B100" s="27" t="s">
        <v>110</v>
      </c>
      <c r="C100" s="55">
        <v>5364000</v>
      </c>
    </row>
    <row r="101" spans="1:3" ht="16.5" customHeight="1">
      <c r="A101" s="26">
        <v>6449</v>
      </c>
      <c r="B101" s="27" t="s">
        <v>111</v>
      </c>
      <c r="C101" s="209">
        <v>210873650</v>
      </c>
    </row>
    <row r="102" spans="1:3" ht="16.5" customHeight="1">
      <c r="A102" s="26">
        <v>6449</v>
      </c>
      <c r="B102" s="34" t="s">
        <v>112</v>
      </c>
      <c r="C102" s="209">
        <v>142806996</v>
      </c>
    </row>
    <row r="103" spans="1:3" ht="20.25" customHeight="1">
      <c r="A103" s="65">
        <v>6449</v>
      </c>
      <c r="B103" s="66" t="s">
        <v>146</v>
      </c>
      <c r="C103" s="67">
        <v>6600000</v>
      </c>
    </row>
    <row r="104" spans="1:3" ht="16.5" customHeight="1">
      <c r="A104" s="65">
        <v>6449</v>
      </c>
      <c r="B104" s="66" t="s">
        <v>147</v>
      </c>
      <c r="C104" s="67">
        <v>1200000</v>
      </c>
    </row>
    <row r="105" spans="1:3" ht="16.5" customHeight="1">
      <c r="A105" s="65">
        <v>6449</v>
      </c>
      <c r="B105" s="66" t="s">
        <v>148</v>
      </c>
      <c r="C105" s="67">
        <v>12516000</v>
      </c>
    </row>
    <row r="106" spans="1:3" ht="16.5" customHeight="1">
      <c r="A106" s="158"/>
      <c r="B106" s="157" t="s">
        <v>61</v>
      </c>
      <c r="C106" s="214">
        <f>C107</f>
        <v>0</v>
      </c>
    </row>
    <row r="107" spans="1:3" ht="16.5" customHeight="1">
      <c r="A107" s="159">
        <v>6599</v>
      </c>
      <c r="B107" s="160" t="s">
        <v>149</v>
      </c>
      <c r="C107" s="215"/>
    </row>
    <row r="108" spans="1:3" ht="16.5" customHeight="1">
      <c r="A108" s="26"/>
      <c r="B108" s="49" t="s">
        <v>48</v>
      </c>
      <c r="C108" s="30">
        <f>C109</f>
        <v>15000000</v>
      </c>
    </row>
    <row r="109" spans="1:3" ht="16.5" customHeight="1">
      <c r="A109" s="26">
        <v>6758</v>
      </c>
      <c r="B109" s="27" t="s">
        <v>74</v>
      </c>
      <c r="C109" s="54">
        <v>15000000</v>
      </c>
    </row>
    <row r="110" spans="1:3" ht="16.5" customHeight="1">
      <c r="A110" s="26"/>
      <c r="B110" s="49" t="s">
        <v>49</v>
      </c>
      <c r="C110" s="53">
        <f>C111</f>
        <v>1200000</v>
      </c>
    </row>
    <row r="111" spans="1:3" ht="16.5" customHeight="1">
      <c r="A111" s="26">
        <v>7004</v>
      </c>
      <c r="B111" s="27" t="s">
        <v>50</v>
      </c>
      <c r="C111" s="54">
        <v>1200000</v>
      </c>
    </row>
    <row r="112" spans="1:3" ht="16.5" customHeight="1">
      <c r="A112" s="26"/>
      <c r="B112" s="251" t="s">
        <v>51</v>
      </c>
      <c r="C112" s="53">
        <f>SUM(C113:C113)</f>
        <v>66000000</v>
      </c>
    </row>
    <row r="113" spans="1:3" ht="16.5" customHeight="1">
      <c r="A113" s="26">
        <v>7799</v>
      </c>
      <c r="B113" s="34" t="s">
        <v>150</v>
      </c>
      <c r="C113" s="54">
        <v>66000000</v>
      </c>
    </row>
    <row r="114" spans="1:3" ht="18.75" customHeight="1">
      <c r="A114" s="245"/>
      <c r="B114" s="262" t="s">
        <v>79</v>
      </c>
      <c r="C114" s="244">
        <f>C18+C92</f>
        <v>4785284066</v>
      </c>
    </row>
    <row r="115" spans="1:3" ht="16.5" customHeight="1">
      <c r="A115" s="20"/>
      <c r="B115" s="351" t="s">
        <v>154</v>
      </c>
      <c r="C115" s="351"/>
    </row>
    <row r="116" spans="1:3" ht="16.5" customHeight="1">
      <c r="A116" s="20"/>
      <c r="B116" s="21" t="s">
        <v>119</v>
      </c>
      <c r="C116" s="4" t="s">
        <v>8</v>
      </c>
    </row>
    <row r="117" spans="1:3" ht="16.5" customHeight="1">
      <c r="A117" s="20"/>
      <c r="B117" s="41"/>
      <c r="C117" s="22"/>
    </row>
    <row r="118" spans="1:3" ht="16.5" customHeight="1">
      <c r="A118" s="20"/>
      <c r="B118" s="21"/>
      <c r="C118" s="22"/>
    </row>
    <row r="119" spans="1:5" ht="16.5" customHeight="1">
      <c r="A119" s="44"/>
      <c r="B119" s="68"/>
      <c r="C119" s="44" t="s">
        <v>118</v>
      </c>
      <c r="D119" s="69"/>
      <c r="E119" s="69"/>
    </row>
    <row r="120" spans="1:5" ht="19.5" customHeight="1">
      <c r="A120" s="44"/>
      <c r="B120" s="44"/>
      <c r="C120" s="44"/>
      <c r="D120" s="69"/>
      <c r="E120" s="69"/>
    </row>
    <row r="121" spans="1:5" ht="15.75">
      <c r="A121" s="70"/>
      <c r="B121" s="70"/>
      <c r="C121" s="70"/>
      <c r="D121" s="69"/>
      <c r="E121" s="69"/>
    </row>
    <row r="122" spans="1:5" ht="18" customHeight="1">
      <c r="A122" s="70"/>
      <c r="B122" s="156" t="s">
        <v>120</v>
      </c>
      <c r="C122" s="193" t="s">
        <v>97</v>
      </c>
      <c r="D122" s="202"/>
      <c r="E122" s="202"/>
    </row>
    <row r="123" spans="1:5" ht="20.25" customHeight="1">
      <c r="A123" s="120"/>
      <c r="B123" s="120"/>
      <c r="C123" s="120"/>
      <c r="D123" s="69"/>
      <c r="E123" s="69"/>
    </row>
    <row r="124" spans="1:5" ht="24" customHeight="1">
      <c r="A124" s="120"/>
      <c r="B124" s="120"/>
      <c r="C124" s="120"/>
      <c r="D124" s="69"/>
      <c r="E124" s="69"/>
    </row>
    <row r="125" spans="1:5" ht="16.5" customHeight="1">
      <c r="A125" s="120"/>
      <c r="B125" s="120"/>
      <c r="C125" s="120"/>
      <c r="D125" s="69"/>
      <c r="E125" s="69"/>
    </row>
    <row r="126" spans="1:5" ht="12.75">
      <c r="A126" s="121"/>
      <c r="B126" s="121"/>
      <c r="C126" s="121"/>
      <c r="D126" s="69"/>
      <c r="E126" s="69"/>
    </row>
    <row r="127" spans="1:5" ht="23.25">
      <c r="A127" s="71"/>
      <c r="B127" s="122"/>
      <c r="C127" s="122"/>
      <c r="D127" s="69"/>
      <c r="E127" s="69"/>
    </row>
    <row r="128" spans="1:5" ht="23.25">
      <c r="A128" s="71"/>
      <c r="B128" s="51"/>
      <c r="C128" s="72"/>
      <c r="D128" s="69"/>
      <c r="E128" s="69"/>
    </row>
    <row r="129" spans="1:5" ht="29.25" customHeight="1">
      <c r="A129" s="73"/>
      <c r="B129" s="74"/>
      <c r="C129" s="74"/>
      <c r="D129" s="69"/>
      <c r="E129" s="69"/>
    </row>
    <row r="130" spans="1:5" ht="16.5" customHeight="1">
      <c r="A130" s="73"/>
      <c r="B130" s="75"/>
      <c r="C130" s="76"/>
      <c r="D130" s="69"/>
      <c r="E130" s="69"/>
    </row>
    <row r="131" spans="1:5" ht="16.5" customHeight="1">
      <c r="A131" s="73"/>
      <c r="B131" s="77"/>
      <c r="C131" s="78"/>
      <c r="D131" s="69"/>
      <c r="E131" s="69"/>
    </row>
    <row r="132" spans="1:5" ht="16.5" customHeight="1">
      <c r="A132" s="73"/>
      <c r="B132" s="77"/>
      <c r="C132" s="78"/>
      <c r="D132" s="69"/>
      <c r="E132" s="69"/>
    </row>
    <row r="133" spans="1:5" ht="16.5" customHeight="1">
      <c r="A133" s="79"/>
      <c r="B133" s="77"/>
      <c r="C133" s="80"/>
      <c r="D133" s="69"/>
      <c r="E133" s="69"/>
    </row>
    <row r="134" spans="1:5" ht="16.5" customHeight="1">
      <c r="A134" s="79"/>
      <c r="B134" s="77"/>
      <c r="C134" s="78"/>
      <c r="D134" s="69"/>
      <c r="E134" s="69"/>
    </row>
    <row r="135" spans="1:5" ht="16.5" customHeight="1">
      <c r="A135" s="79"/>
      <c r="B135" s="77"/>
      <c r="C135" s="78"/>
      <c r="D135" s="81"/>
      <c r="E135" s="69"/>
    </row>
    <row r="136" spans="1:5" ht="16.5" customHeight="1">
      <c r="A136" s="74"/>
      <c r="B136" s="70"/>
      <c r="C136" s="82"/>
      <c r="D136" s="69"/>
      <c r="E136" s="69"/>
    </row>
    <row r="137" spans="1:5" ht="16.5" customHeight="1">
      <c r="A137" s="70"/>
      <c r="B137" s="70"/>
      <c r="C137" s="82"/>
      <c r="D137" s="83"/>
      <c r="E137" s="69"/>
    </row>
    <row r="138" spans="1:5" ht="16.5" customHeight="1">
      <c r="A138" s="303"/>
      <c r="B138" s="304"/>
      <c r="C138" s="305"/>
      <c r="D138" s="81"/>
      <c r="E138" s="69"/>
    </row>
    <row r="139" spans="1:5" ht="16.5" customHeight="1">
      <c r="A139" s="296"/>
      <c r="B139" s="296"/>
      <c r="C139" s="297"/>
      <c r="D139" s="85"/>
      <c r="E139" s="69"/>
    </row>
    <row r="140" spans="1:5" ht="16.5" customHeight="1">
      <c r="A140" s="298"/>
      <c r="B140" s="299"/>
      <c r="C140" s="300"/>
      <c r="D140" s="69"/>
      <c r="E140" s="69"/>
    </row>
    <row r="141" spans="1:5" ht="16.5" customHeight="1">
      <c r="A141" s="298"/>
      <c r="B141" s="299"/>
      <c r="C141" s="300"/>
      <c r="D141" s="69"/>
      <c r="E141" s="69"/>
    </row>
    <row r="142" spans="1:5" ht="16.5" customHeight="1">
      <c r="A142" s="298"/>
      <c r="B142" s="299"/>
      <c r="C142" s="301"/>
      <c r="D142" s="69"/>
      <c r="E142" s="69"/>
    </row>
    <row r="143" spans="1:5" ht="16.5" customHeight="1">
      <c r="A143" s="302"/>
      <c r="B143" s="302"/>
      <c r="C143" s="297"/>
      <c r="D143" s="69"/>
      <c r="E143" s="69"/>
    </row>
    <row r="144" spans="1:5" ht="16.5" customHeight="1">
      <c r="A144" s="298"/>
      <c r="B144" s="306"/>
      <c r="C144" s="297"/>
      <c r="D144" s="69"/>
      <c r="E144" s="69"/>
    </row>
    <row r="145" spans="1:5" ht="16.5" customHeight="1">
      <c r="A145" s="298"/>
      <c r="B145" s="299"/>
      <c r="C145" s="301"/>
      <c r="D145" s="69"/>
      <c r="E145" s="69"/>
    </row>
    <row r="146" spans="1:5" ht="16.5" customHeight="1">
      <c r="A146" s="86"/>
      <c r="B146" s="89"/>
      <c r="C146" s="90"/>
      <c r="D146" s="69"/>
      <c r="E146" s="69"/>
    </row>
    <row r="147" spans="1:5" ht="16.5" customHeight="1">
      <c r="A147" s="86"/>
      <c r="B147" s="63"/>
      <c r="C147" s="88"/>
      <c r="D147" s="69"/>
      <c r="E147" s="69"/>
    </row>
    <row r="148" spans="1:5" ht="16.5" customHeight="1">
      <c r="A148" s="86"/>
      <c r="B148" s="63"/>
      <c r="C148" s="88"/>
      <c r="D148" s="69"/>
      <c r="E148" s="69"/>
    </row>
    <row r="149" spans="1:5" ht="16.5" customHeight="1">
      <c r="A149" s="86"/>
      <c r="B149" s="89"/>
      <c r="C149" s="90"/>
      <c r="D149" s="69"/>
      <c r="E149" s="69"/>
    </row>
    <row r="150" spans="1:5" ht="16.5" customHeight="1">
      <c r="A150" s="86"/>
      <c r="B150" s="63"/>
      <c r="C150" s="88"/>
      <c r="D150" s="69"/>
      <c r="E150" s="69"/>
    </row>
    <row r="151" spans="1:5" ht="16.5" customHeight="1">
      <c r="A151" s="86"/>
      <c r="B151" s="89"/>
      <c r="C151" s="91"/>
      <c r="D151" s="69"/>
      <c r="E151" s="69"/>
    </row>
    <row r="152" spans="1:5" ht="16.5" customHeight="1">
      <c r="A152" s="86"/>
      <c r="B152" s="63"/>
      <c r="C152" s="88"/>
      <c r="D152" s="69"/>
      <c r="E152" s="69"/>
    </row>
    <row r="153" spans="1:5" ht="16.5" customHeight="1">
      <c r="A153" s="86"/>
      <c r="B153" s="63"/>
      <c r="C153" s="88"/>
      <c r="D153" s="69"/>
      <c r="E153" s="69"/>
    </row>
    <row r="154" spans="1:5" ht="16.5" customHeight="1">
      <c r="A154" s="86"/>
      <c r="B154" s="89"/>
      <c r="C154" s="90"/>
      <c r="D154" s="69"/>
      <c r="E154" s="69"/>
    </row>
    <row r="155" spans="1:5" ht="16.5" customHeight="1">
      <c r="A155" s="86"/>
      <c r="B155" s="63"/>
      <c r="C155" s="88"/>
      <c r="D155" s="69"/>
      <c r="E155" s="69"/>
    </row>
    <row r="156" spans="1:5" ht="16.5" customHeight="1">
      <c r="A156" s="86"/>
      <c r="B156" s="89"/>
      <c r="C156" s="90"/>
      <c r="D156" s="69"/>
      <c r="E156" s="69"/>
    </row>
    <row r="157" spans="1:5" ht="16.5" customHeight="1">
      <c r="A157" s="86"/>
      <c r="B157" s="63"/>
      <c r="C157" s="88"/>
      <c r="D157" s="69"/>
      <c r="E157" s="69"/>
    </row>
    <row r="158" spans="1:5" ht="16.5" customHeight="1">
      <c r="A158" s="95"/>
      <c r="B158" s="95"/>
      <c r="C158" s="84"/>
      <c r="D158" s="69"/>
      <c r="E158" s="69"/>
    </row>
    <row r="159" spans="1:5" ht="16.5" customHeight="1">
      <c r="A159" s="86"/>
      <c r="B159" s="89"/>
      <c r="C159" s="62"/>
      <c r="D159" s="69"/>
      <c r="E159" s="69"/>
    </row>
    <row r="160" spans="1:5" ht="16.5" customHeight="1">
      <c r="A160" s="86"/>
      <c r="B160" s="92"/>
      <c r="C160" s="88"/>
      <c r="D160" s="69"/>
      <c r="E160" s="69"/>
    </row>
    <row r="161" spans="1:5" ht="16.5" customHeight="1">
      <c r="A161" s="86"/>
      <c r="B161" s="89"/>
      <c r="C161" s="62"/>
      <c r="D161" s="69"/>
      <c r="E161" s="69"/>
    </row>
    <row r="162" spans="1:5" ht="16.5" customHeight="1">
      <c r="A162" s="86"/>
      <c r="B162" s="92"/>
      <c r="C162" s="88"/>
      <c r="D162" s="69"/>
      <c r="E162" s="69"/>
    </row>
    <row r="163" spans="1:5" ht="16.5" customHeight="1">
      <c r="A163" s="86"/>
      <c r="B163" s="89"/>
      <c r="C163" s="62"/>
      <c r="D163" s="69"/>
      <c r="E163" s="69"/>
    </row>
    <row r="164" spans="1:5" ht="16.5" customHeight="1">
      <c r="A164" s="86"/>
      <c r="B164" s="92"/>
      <c r="C164" s="88"/>
      <c r="D164" s="69"/>
      <c r="E164" s="69"/>
    </row>
    <row r="165" spans="1:5" ht="16.5" customHeight="1">
      <c r="A165" s="86"/>
      <c r="B165" s="89"/>
      <c r="C165" s="62"/>
      <c r="D165" s="69"/>
      <c r="E165" s="69"/>
    </row>
    <row r="166" spans="1:5" ht="16.5" customHeight="1">
      <c r="A166" s="86"/>
      <c r="B166" s="92"/>
      <c r="C166" s="88"/>
      <c r="D166" s="69"/>
      <c r="E166" s="69"/>
    </row>
    <row r="167" spans="1:5" ht="16.5" customHeight="1">
      <c r="A167" s="97"/>
      <c r="B167" s="97"/>
      <c r="C167" s="94"/>
      <c r="D167" s="69"/>
      <c r="E167" s="69"/>
    </row>
    <row r="168" spans="1:5" ht="16.5" customHeight="1">
      <c r="A168" s="86"/>
      <c r="B168" s="63"/>
      <c r="C168" s="88"/>
      <c r="D168" s="69"/>
      <c r="E168" s="69"/>
    </row>
    <row r="169" spans="1:5" ht="16.5" customHeight="1">
      <c r="A169" s="86"/>
      <c r="B169" s="63"/>
      <c r="C169" s="88"/>
      <c r="D169" s="69"/>
      <c r="E169" s="69"/>
    </row>
    <row r="170" spans="1:5" ht="16.5" customHeight="1">
      <c r="A170" s="95"/>
      <c r="B170" s="95"/>
      <c r="C170" s="84"/>
      <c r="D170" s="69"/>
      <c r="E170" s="69"/>
    </row>
    <row r="171" spans="1:5" ht="16.5" customHeight="1">
      <c r="A171" s="124"/>
      <c r="B171" s="124"/>
      <c r="C171" s="62"/>
      <c r="D171" s="69"/>
      <c r="E171" s="69"/>
    </row>
    <row r="172" spans="1:5" ht="16.5" customHeight="1">
      <c r="A172" s="86"/>
      <c r="B172" s="63"/>
      <c r="C172" s="88"/>
      <c r="D172" s="69"/>
      <c r="E172" s="69"/>
    </row>
    <row r="173" spans="1:5" ht="16.5" customHeight="1">
      <c r="A173" s="86"/>
      <c r="B173" s="63"/>
      <c r="C173" s="88"/>
      <c r="D173" s="69"/>
      <c r="E173" s="69"/>
    </row>
    <row r="174" spans="1:5" ht="16.5" customHeight="1">
      <c r="A174" s="86"/>
      <c r="B174" s="63"/>
      <c r="C174" s="88"/>
      <c r="D174" s="69"/>
      <c r="E174" s="69"/>
    </row>
    <row r="175" spans="1:5" ht="16.5" customHeight="1">
      <c r="A175" s="124"/>
      <c r="B175" s="124"/>
      <c r="C175" s="62"/>
      <c r="D175" s="69"/>
      <c r="E175" s="69"/>
    </row>
    <row r="176" spans="1:5" ht="16.5" customHeight="1">
      <c r="A176" s="86"/>
      <c r="B176" s="63"/>
      <c r="C176" s="88"/>
      <c r="D176" s="69"/>
      <c r="E176" s="69"/>
    </row>
    <row r="177" spans="1:5" ht="16.5" customHeight="1">
      <c r="A177" s="86"/>
      <c r="B177" s="63"/>
      <c r="C177" s="88"/>
      <c r="D177" s="69"/>
      <c r="E177" s="69"/>
    </row>
    <row r="178" spans="1:5" ht="16.5" customHeight="1">
      <c r="A178" s="86"/>
      <c r="B178" s="63"/>
      <c r="C178" s="88"/>
      <c r="D178" s="69"/>
      <c r="E178" s="69"/>
    </row>
    <row r="179" spans="1:5" ht="16.5" customHeight="1">
      <c r="A179" s="124"/>
      <c r="B179" s="124"/>
      <c r="C179" s="62"/>
      <c r="D179" s="69"/>
      <c r="E179" s="69"/>
    </row>
    <row r="180" spans="1:5" ht="16.5" customHeight="1">
      <c r="A180" s="86"/>
      <c r="B180" s="63"/>
      <c r="C180" s="88"/>
      <c r="D180" s="69"/>
      <c r="E180" s="69"/>
    </row>
    <row r="181" spans="1:5" ht="16.5" customHeight="1">
      <c r="A181" s="86"/>
      <c r="B181" s="63"/>
      <c r="C181" s="88"/>
      <c r="D181" s="69"/>
      <c r="E181" s="69"/>
    </row>
    <row r="182" spans="1:5" ht="16.5" customHeight="1">
      <c r="A182" s="86"/>
      <c r="B182" s="63"/>
      <c r="C182" s="88"/>
      <c r="D182" s="69"/>
      <c r="E182" s="69"/>
    </row>
    <row r="183" spans="1:5" ht="16.5" customHeight="1">
      <c r="A183" s="86"/>
      <c r="B183" s="63"/>
      <c r="C183" s="88"/>
      <c r="D183" s="69"/>
      <c r="E183" s="69"/>
    </row>
    <row r="184" spans="1:5" ht="16.5" customHeight="1">
      <c r="A184" s="124"/>
      <c r="B184" s="124"/>
      <c r="C184" s="62"/>
      <c r="D184" s="69"/>
      <c r="E184" s="69"/>
    </row>
    <row r="185" spans="1:5" ht="16.5" customHeight="1">
      <c r="A185" s="86"/>
      <c r="B185" s="63"/>
      <c r="C185" s="88"/>
      <c r="D185" s="69"/>
      <c r="E185" s="69"/>
    </row>
    <row r="186" spans="1:5" ht="16.5" customHeight="1">
      <c r="A186" s="86"/>
      <c r="B186" s="63"/>
      <c r="C186" s="88"/>
      <c r="D186" s="69"/>
      <c r="E186" s="69"/>
    </row>
    <row r="187" spans="1:5" ht="16.5" customHeight="1">
      <c r="A187" s="86"/>
      <c r="B187" s="63"/>
      <c r="C187" s="88"/>
      <c r="D187" s="69"/>
      <c r="E187" s="69"/>
    </row>
    <row r="188" spans="1:5" ht="16.5" customHeight="1">
      <c r="A188" s="86"/>
      <c r="B188" s="63"/>
      <c r="C188" s="88"/>
      <c r="D188" s="69"/>
      <c r="E188" s="69"/>
    </row>
    <row r="189" spans="1:5" ht="16.5" customHeight="1">
      <c r="A189" s="124"/>
      <c r="B189" s="124"/>
      <c r="C189" s="62"/>
      <c r="D189" s="69"/>
      <c r="E189" s="69"/>
    </row>
    <row r="190" spans="1:5" ht="16.5" customHeight="1">
      <c r="A190" s="86"/>
      <c r="B190" s="63"/>
      <c r="C190" s="88"/>
      <c r="D190" s="69"/>
      <c r="E190" s="69"/>
    </row>
    <row r="191" spans="1:5" ht="16.5" customHeight="1">
      <c r="A191" s="86"/>
      <c r="B191" s="63"/>
      <c r="C191" s="88"/>
      <c r="D191" s="69"/>
      <c r="E191" s="69"/>
    </row>
    <row r="192" spans="1:5" ht="16.5" customHeight="1">
      <c r="A192" s="97"/>
      <c r="B192" s="97"/>
      <c r="C192" s="98"/>
      <c r="D192" s="69"/>
      <c r="E192" s="69"/>
    </row>
    <row r="193" spans="1:5" ht="16.5" customHeight="1">
      <c r="A193" s="86"/>
      <c r="B193" s="63"/>
      <c r="C193" s="88"/>
      <c r="D193" s="69"/>
      <c r="E193" s="69"/>
    </row>
    <row r="194" spans="1:5" ht="16.5" customHeight="1">
      <c r="A194" s="86"/>
      <c r="B194" s="63"/>
      <c r="C194" s="88"/>
      <c r="D194" s="69"/>
      <c r="E194" s="69"/>
    </row>
    <row r="195" spans="1:5" ht="16.5" customHeight="1">
      <c r="A195" s="86"/>
      <c r="B195" s="63"/>
      <c r="C195" s="88"/>
      <c r="D195" s="69"/>
      <c r="E195" s="69"/>
    </row>
    <row r="196" spans="1:5" ht="16.5" customHeight="1">
      <c r="A196" s="86"/>
      <c r="B196" s="63"/>
      <c r="C196" s="88"/>
      <c r="D196" s="69"/>
      <c r="E196" s="69"/>
    </row>
    <row r="197" spans="1:5" ht="16.5" customHeight="1">
      <c r="A197" s="86"/>
      <c r="B197" s="63"/>
      <c r="C197" s="88"/>
      <c r="D197" s="69"/>
      <c r="E197" s="69"/>
    </row>
    <row r="198" spans="1:5" ht="16.5" customHeight="1">
      <c r="A198" s="86"/>
      <c r="B198" s="63"/>
      <c r="C198" s="88"/>
      <c r="D198" s="69"/>
      <c r="E198" s="69"/>
    </row>
    <row r="199" spans="1:5" ht="16.5" customHeight="1">
      <c r="A199" s="124"/>
      <c r="B199" s="124"/>
      <c r="C199" s="62"/>
      <c r="D199" s="69"/>
      <c r="E199" s="69"/>
    </row>
    <row r="200" spans="1:5" ht="16.5" customHeight="1">
      <c r="A200" s="86"/>
      <c r="B200" s="63"/>
      <c r="C200" s="88"/>
      <c r="D200" s="69"/>
      <c r="E200" s="69"/>
    </row>
    <row r="201" spans="1:5" ht="16.5" customHeight="1">
      <c r="A201" s="86"/>
      <c r="B201" s="92"/>
      <c r="C201" s="88"/>
      <c r="D201" s="83"/>
      <c r="E201" s="69"/>
    </row>
    <row r="202" spans="1:5" ht="16.5" customHeight="1">
      <c r="A202" s="86"/>
      <c r="B202" s="63"/>
      <c r="C202" s="88"/>
      <c r="D202" s="85"/>
      <c r="E202" s="69"/>
    </row>
    <row r="203" spans="1:5" ht="16.5" customHeight="1">
      <c r="A203" s="86"/>
      <c r="B203" s="92"/>
      <c r="C203" s="88"/>
      <c r="D203" s="69"/>
      <c r="E203" s="69"/>
    </row>
    <row r="204" spans="1:5" ht="16.5" customHeight="1">
      <c r="A204" s="86"/>
      <c r="B204" s="63"/>
      <c r="C204" s="88"/>
      <c r="D204" s="69"/>
      <c r="E204" s="69"/>
    </row>
    <row r="205" spans="1:5" ht="16.5" customHeight="1">
      <c r="A205" s="86"/>
      <c r="B205" s="63"/>
      <c r="C205" s="88"/>
      <c r="D205" s="69"/>
      <c r="E205" s="69"/>
    </row>
    <row r="206" spans="1:5" ht="16.5" customHeight="1">
      <c r="A206" s="124"/>
      <c r="B206" s="124"/>
      <c r="C206" s="62"/>
      <c r="D206" s="69"/>
      <c r="E206" s="69"/>
    </row>
    <row r="207" spans="1:5" ht="16.5" customHeight="1">
      <c r="A207" s="86"/>
      <c r="B207" s="99"/>
      <c r="C207" s="88"/>
      <c r="D207" s="69"/>
      <c r="E207" s="69"/>
    </row>
    <row r="208" spans="1:5" ht="16.5" customHeight="1">
      <c r="A208" s="86"/>
      <c r="B208" s="63"/>
      <c r="C208" s="88"/>
      <c r="D208" s="69"/>
      <c r="E208" s="69"/>
    </row>
    <row r="209" spans="1:5" ht="16.5" customHeight="1">
      <c r="A209" s="86"/>
      <c r="B209" s="63"/>
      <c r="C209" s="88"/>
      <c r="D209" s="69"/>
      <c r="E209" s="69"/>
    </row>
    <row r="210" spans="1:5" ht="16.5" customHeight="1">
      <c r="A210" s="86"/>
      <c r="B210" s="100"/>
      <c r="C210" s="88"/>
      <c r="D210" s="69"/>
      <c r="E210" s="69"/>
    </row>
    <row r="211" spans="1:5" ht="16.5" customHeight="1">
      <c r="A211" s="86"/>
      <c r="B211" s="63"/>
      <c r="C211" s="88"/>
      <c r="D211" s="69"/>
      <c r="E211" s="69"/>
    </row>
    <row r="212" spans="1:5" ht="16.5" customHeight="1">
      <c r="A212" s="86"/>
      <c r="B212" s="63"/>
      <c r="C212" s="88"/>
      <c r="D212" s="69"/>
      <c r="E212" s="69"/>
    </row>
    <row r="213" spans="1:5" ht="16.5" customHeight="1">
      <c r="A213" s="125"/>
      <c r="B213" s="125"/>
      <c r="C213" s="101"/>
      <c r="D213" s="69"/>
      <c r="E213" s="69"/>
    </row>
    <row r="214" spans="1:5" ht="16.5" customHeight="1">
      <c r="A214" s="102"/>
      <c r="B214" s="103"/>
      <c r="C214" s="104"/>
      <c r="D214" s="69"/>
      <c r="E214" s="69"/>
    </row>
    <row r="215" spans="1:5" ht="16.5" customHeight="1">
      <c r="A215" s="102"/>
      <c r="B215" s="105"/>
      <c r="C215" s="104"/>
      <c r="D215" s="69"/>
      <c r="E215" s="69"/>
    </row>
    <row r="216" spans="1:5" ht="16.5" customHeight="1">
      <c r="A216" s="102"/>
      <c r="B216" s="106"/>
      <c r="C216" s="104"/>
      <c r="D216" s="69"/>
      <c r="E216" s="69"/>
    </row>
    <row r="217" spans="1:5" ht="16.5" customHeight="1">
      <c r="A217" s="102"/>
      <c r="B217" s="105"/>
      <c r="C217" s="104"/>
      <c r="D217" s="69"/>
      <c r="E217" s="69"/>
    </row>
    <row r="218" spans="1:5" ht="16.5" customHeight="1">
      <c r="A218" s="102"/>
      <c r="B218" s="105"/>
      <c r="C218" s="104"/>
      <c r="D218" s="69"/>
      <c r="E218" s="69"/>
    </row>
    <row r="219" spans="1:5" ht="16.5" customHeight="1">
      <c r="A219" s="102"/>
      <c r="B219" s="105"/>
      <c r="C219" s="104"/>
      <c r="D219" s="69"/>
      <c r="E219" s="69"/>
    </row>
    <row r="220" spans="1:5" ht="16.5" customHeight="1">
      <c r="A220" s="107"/>
      <c r="B220" s="108"/>
      <c r="C220" s="101"/>
      <c r="D220" s="69"/>
      <c r="E220" s="69"/>
    </row>
    <row r="221" spans="1:5" ht="16.5" customHeight="1">
      <c r="A221" s="102"/>
      <c r="B221" s="109"/>
      <c r="C221" s="104"/>
      <c r="D221" s="83"/>
      <c r="E221" s="69"/>
    </row>
    <row r="222" spans="1:5" ht="16.5" customHeight="1" hidden="1">
      <c r="A222" s="102"/>
      <c r="B222" s="110"/>
      <c r="C222" s="104"/>
      <c r="D222" s="85"/>
      <c r="E222" s="69"/>
    </row>
    <row r="223" spans="1:5" ht="16.5" customHeight="1" hidden="1">
      <c r="A223" s="102"/>
      <c r="B223" s="106"/>
      <c r="C223" s="104"/>
      <c r="D223" s="69"/>
      <c r="E223" s="69"/>
    </row>
    <row r="224" spans="1:5" ht="16.5" customHeight="1">
      <c r="A224" s="102"/>
      <c r="B224" s="106"/>
      <c r="C224" s="104"/>
      <c r="D224" s="69"/>
      <c r="E224" s="69"/>
    </row>
    <row r="225" spans="1:5" ht="16.5" customHeight="1">
      <c r="A225" s="102"/>
      <c r="B225" s="106"/>
      <c r="C225" s="104"/>
      <c r="D225" s="69"/>
      <c r="E225" s="69"/>
    </row>
    <row r="226" spans="1:5" ht="16.5" customHeight="1">
      <c r="A226" s="102"/>
      <c r="B226" s="106"/>
      <c r="C226" s="104"/>
      <c r="D226" s="69"/>
      <c r="E226" s="69"/>
    </row>
    <row r="227" spans="1:5" ht="16.5" customHeight="1">
      <c r="A227" s="102"/>
      <c r="B227" s="105"/>
      <c r="C227" s="101"/>
      <c r="D227" s="69"/>
      <c r="E227" s="69"/>
    </row>
    <row r="228" spans="1:5" ht="16.5" customHeight="1">
      <c r="A228" s="111"/>
      <c r="B228" s="111"/>
      <c r="C228" s="112"/>
      <c r="D228" s="69"/>
      <c r="E228" s="69"/>
    </row>
    <row r="229" spans="1:5" ht="16.5" customHeight="1">
      <c r="A229" s="113"/>
      <c r="B229" s="113"/>
      <c r="C229" s="62"/>
      <c r="D229" s="69"/>
      <c r="E229" s="69"/>
    </row>
    <row r="230" spans="1:5" ht="16.5" customHeight="1">
      <c r="A230" s="114"/>
      <c r="B230" s="114"/>
      <c r="C230" s="114"/>
      <c r="D230" s="69"/>
      <c r="E230" s="69"/>
    </row>
    <row r="231" spans="1:5" ht="16.5" customHeight="1">
      <c r="A231" s="126"/>
      <c r="B231" s="127"/>
      <c r="C231" s="128"/>
      <c r="D231" s="69"/>
      <c r="E231" s="69"/>
    </row>
    <row r="232" spans="1:5" ht="16.5" customHeight="1">
      <c r="A232" s="126"/>
      <c r="B232" s="127"/>
      <c r="C232" s="128"/>
      <c r="D232" s="69"/>
      <c r="E232" s="69"/>
    </row>
    <row r="233" spans="1:5" ht="16.5" customHeight="1">
      <c r="A233" s="115"/>
      <c r="B233" s="116"/>
      <c r="C233" s="117"/>
      <c r="D233" s="69"/>
      <c r="E233" s="69"/>
    </row>
    <row r="234" spans="1:5" ht="16.5" customHeight="1">
      <c r="A234" s="86"/>
      <c r="B234" s="89"/>
      <c r="C234" s="62"/>
      <c r="D234" s="69"/>
      <c r="E234" s="69"/>
    </row>
    <row r="235" spans="1:5" ht="16.5" customHeight="1">
      <c r="A235" s="86"/>
      <c r="B235" s="89"/>
      <c r="C235" s="62"/>
      <c r="D235" s="69"/>
      <c r="E235" s="69"/>
    </row>
    <row r="236" spans="1:5" ht="16.5" customHeight="1">
      <c r="A236" s="86"/>
      <c r="B236" s="63"/>
      <c r="C236" s="88"/>
      <c r="D236" s="69"/>
      <c r="E236" s="69"/>
    </row>
    <row r="237" spans="1:5" ht="16.5" customHeight="1">
      <c r="A237" s="86"/>
      <c r="B237" s="63"/>
      <c r="C237" s="88"/>
      <c r="D237" s="69"/>
      <c r="E237" s="69"/>
    </row>
    <row r="238" spans="1:5" ht="16.5" customHeight="1">
      <c r="A238" s="86"/>
      <c r="B238" s="63"/>
      <c r="C238" s="88"/>
      <c r="D238" s="69"/>
      <c r="E238" s="69"/>
    </row>
    <row r="239" spans="1:5" ht="16.5" customHeight="1">
      <c r="A239" s="86"/>
      <c r="B239" s="63"/>
      <c r="C239" s="88"/>
      <c r="D239" s="69"/>
      <c r="E239" s="69"/>
    </row>
    <row r="240" spans="1:5" ht="16.5" customHeight="1">
      <c r="A240" s="86"/>
      <c r="B240" s="63"/>
      <c r="C240" s="88"/>
      <c r="D240" s="69"/>
      <c r="E240" s="69"/>
    </row>
    <row r="241" spans="1:5" ht="16.5" customHeight="1">
      <c r="A241" s="86"/>
      <c r="B241" s="89"/>
      <c r="C241" s="118"/>
      <c r="D241" s="69"/>
      <c r="E241" s="69"/>
    </row>
    <row r="242" spans="1:5" ht="16.5" customHeight="1">
      <c r="A242" s="86"/>
      <c r="B242" s="63"/>
      <c r="C242" s="87"/>
      <c r="D242" s="69"/>
      <c r="E242" s="69"/>
    </row>
    <row r="243" spans="1:5" ht="16.5" customHeight="1">
      <c r="A243" s="86"/>
      <c r="B243" s="63"/>
      <c r="C243" s="87"/>
      <c r="D243" s="69"/>
      <c r="E243" s="69"/>
    </row>
    <row r="244" spans="1:5" ht="16.5" customHeight="1">
      <c r="A244" s="86"/>
      <c r="B244" s="63"/>
      <c r="C244" s="87"/>
      <c r="D244" s="69"/>
      <c r="E244" s="69"/>
    </row>
    <row r="245" spans="1:5" ht="16.5" customHeight="1">
      <c r="A245" s="86"/>
      <c r="B245" s="63"/>
      <c r="C245" s="87"/>
      <c r="D245" s="69"/>
      <c r="E245" s="69"/>
    </row>
    <row r="246" spans="1:5" ht="15.75">
      <c r="A246" s="86"/>
      <c r="B246" s="63"/>
      <c r="C246" s="87"/>
      <c r="D246" s="69"/>
      <c r="E246" s="69"/>
    </row>
    <row r="247" spans="1:5" ht="15.75">
      <c r="A247" s="86"/>
      <c r="B247" s="63"/>
      <c r="C247" s="87"/>
      <c r="D247" s="69"/>
      <c r="E247" s="69"/>
    </row>
    <row r="248" spans="1:5" ht="15.75">
      <c r="A248" s="86"/>
      <c r="B248" s="63"/>
      <c r="C248" s="87"/>
      <c r="D248" s="69"/>
      <c r="E248" s="69"/>
    </row>
    <row r="249" spans="1:5" ht="15.75">
      <c r="A249" s="86"/>
      <c r="B249" s="63"/>
      <c r="C249" s="87"/>
      <c r="D249" s="69"/>
      <c r="E249" s="69"/>
    </row>
    <row r="250" spans="1:5" ht="15.75">
      <c r="A250" s="86"/>
      <c r="B250" s="63"/>
      <c r="C250" s="87"/>
      <c r="D250" s="69"/>
      <c r="E250" s="69"/>
    </row>
    <row r="251" spans="1:5" ht="15.75">
      <c r="A251" s="86"/>
      <c r="B251" s="63"/>
      <c r="C251" s="87"/>
      <c r="D251" s="69"/>
      <c r="E251" s="69"/>
    </row>
    <row r="252" spans="1:5" ht="15.75">
      <c r="A252" s="86"/>
      <c r="B252" s="63"/>
      <c r="C252" s="87"/>
      <c r="D252" s="69"/>
      <c r="E252" s="69"/>
    </row>
    <row r="253" spans="1:5" ht="15.75">
      <c r="A253" s="86"/>
      <c r="B253" s="89"/>
      <c r="C253" s="118"/>
      <c r="D253" s="69"/>
      <c r="E253" s="69"/>
    </row>
    <row r="254" spans="1:5" ht="15.75">
      <c r="A254" s="86"/>
      <c r="B254" s="63"/>
      <c r="C254" s="87"/>
      <c r="D254" s="69"/>
      <c r="E254" s="69"/>
    </row>
    <row r="255" spans="1:5" ht="15.75">
      <c r="A255" s="86"/>
      <c r="B255" s="89"/>
      <c r="C255" s="118"/>
      <c r="D255" s="69"/>
      <c r="E255" s="69"/>
    </row>
    <row r="256" spans="1:5" ht="15.75">
      <c r="A256" s="86"/>
      <c r="B256" s="63"/>
      <c r="C256" s="87"/>
      <c r="D256" s="69"/>
      <c r="E256" s="69"/>
    </row>
    <row r="257" spans="1:5" ht="15.75">
      <c r="A257" s="86"/>
      <c r="B257" s="93"/>
      <c r="C257" s="118"/>
      <c r="D257" s="69"/>
      <c r="E257" s="69"/>
    </row>
    <row r="258" spans="1:5" ht="15.75">
      <c r="A258" s="96"/>
      <c r="B258" s="89"/>
      <c r="C258" s="118"/>
      <c r="D258" s="69"/>
      <c r="E258" s="69"/>
    </row>
    <row r="259" spans="1:5" ht="15.75">
      <c r="A259" s="96"/>
      <c r="B259" s="63"/>
      <c r="C259" s="87"/>
      <c r="D259" s="69"/>
      <c r="E259" s="69"/>
    </row>
    <row r="260" spans="1:5" ht="15.75">
      <c r="A260" s="86"/>
      <c r="B260" s="63"/>
      <c r="C260" s="87"/>
      <c r="D260" s="69"/>
      <c r="E260" s="69"/>
    </row>
    <row r="261" spans="1:5" ht="15.75">
      <c r="A261" s="96"/>
      <c r="B261" s="89"/>
      <c r="C261" s="118"/>
      <c r="D261" s="69"/>
      <c r="E261" s="69"/>
    </row>
    <row r="262" spans="1:5" ht="15.75">
      <c r="A262" s="86"/>
      <c r="B262" s="63"/>
      <c r="C262" s="87"/>
      <c r="D262" s="69"/>
      <c r="E262" s="69"/>
    </row>
    <row r="263" spans="1:5" ht="15.75">
      <c r="A263" s="86"/>
      <c r="B263" s="96"/>
      <c r="C263" s="118"/>
      <c r="D263" s="69"/>
      <c r="E263" s="69"/>
    </row>
    <row r="264" spans="1:5" ht="15.75">
      <c r="A264" s="69"/>
      <c r="B264" s="119"/>
      <c r="C264" s="119"/>
      <c r="D264" s="69"/>
      <c r="E264" s="69"/>
    </row>
    <row r="265" spans="1:5" ht="15.75">
      <c r="A265" s="69"/>
      <c r="B265" s="119"/>
      <c r="C265" s="119"/>
      <c r="D265" s="69"/>
      <c r="E265" s="69"/>
    </row>
    <row r="266" spans="1:5" ht="15.75">
      <c r="A266" s="69"/>
      <c r="B266" s="119"/>
      <c r="C266" s="119"/>
      <c r="D266" s="69"/>
      <c r="E266" s="69"/>
    </row>
    <row r="267" spans="1:5" ht="15.75">
      <c r="A267" s="69"/>
      <c r="B267" s="119"/>
      <c r="C267" s="119"/>
      <c r="D267" s="69"/>
      <c r="E267" s="69"/>
    </row>
    <row r="268" spans="1:5" ht="15.75">
      <c r="A268" s="69"/>
      <c r="B268" s="119"/>
      <c r="C268" s="119"/>
      <c r="D268" s="69"/>
      <c r="E268" s="69"/>
    </row>
    <row r="269" spans="1:5" ht="15.75">
      <c r="A269" s="69"/>
      <c r="B269" s="119"/>
      <c r="C269" s="119"/>
      <c r="D269" s="69"/>
      <c r="E269" s="69"/>
    </row>
    <row r="270" spans="1:5" ht="15.75">
      <c r="A270" s="69"/>
      <c r="B270" s="119"/>
      <c r="C270" s="119"/>
      <c r="D270" s="69"/>
      <c r="E270" s="69"/>
    </row>
    <row r="271" spans="1:5" ht="15.75">
      <c r="A271" s="69"/>
      <c r="B271" s="119"/>
      <c r="C271" s="119"/>
      <c r="D271" s="69"/>
      <c r="E271" s="69"/>
    </row>
    <row r="272" spans="1:5" ht="15.75">
      <c r="A272" s="69"/>
      <c r="B272" s="119"/>
      <c r="C272" s="119"/>
      <c r="D272" s="69"/>
      <c r="E272" s="69"/>
    </row>
    <row r="273" spans="1:5" ht="15.75">
      <c r="A273" s="69"/>
      <c r="B273" s="119"/>
      <c r="C273" s="119"/>
      <c r="D273" s="69"/>
      <c r="E273" s="69"/>
    </row>
  </sheetData>
  <sheetProtection/>
  <mergeCells count="18">
    <mergeCell ref="A71:B71"/>
    <mergeCell ref="A8:C8"/>
    <mergeCell ref="A1:C1"/>
    <mergeCell ref="B115:C115"/>
    <mergeCell ref="A5:C5"/>
    <mergeCell ref="A6:C6"/>
    <mergeCell ref="A7:C7"/>
    <mergeCell ref="A18:B18"/>
    <mergeCell ref="A20:B20"/>
    <mergeCell ref="A53:B53"/>
    <mergeCell ref="A58:B58"/>
    <mergeCell ref="A62:B62"/>
    <mergeCell ref="A24:B24"/>
    <mergeCell ref="A40:B40"/>
    <mergeCell ref="A44:B44"/>
    <mergeCell ref="A48:B48"/>
    <mergeCell ref="A30:B30"/>
    <mergeCell ref="A36:B36"/>
  </mergeCells>
  <printOptions horizontalCentered="1"/>
  <pageMargins left="0" right="0.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7"/>
  <sheetViews>
    <sheetView zoomScalePageLayoutView="0" workbookViewId="0" topLeftCell="A22">
      <selection activeCell="E14" sqref="E14"/>
    </sheetView>
  </sheetViews>
  <sheetFormatPr defaultColWidth="9.140625" defaultRowHeight="12.75"/>
  <cols>
    <col min="1" max="1" width="4.00390625" style="165" customWidth="1"/>
    <col min="2" max="2" width="5.421875" style="165" customWidth="1"/>
    <col min="3" max="3" width="37.140625" style="165" customWidth="1"/>
    <col min="4" max="4" width="14.28125" style="207" customWidth="1"/>
    <col min="5" max="5" width="13.7109375" style="208" customWidth="1"/>
    <col min="6" max="6" width="13.00390625" style="165" customWidth="1"/>
    <col min="7" max="7" width="14.00390625" style="165" customWidth="1"/>
    <col min="8" max="8" width="17.421875" style="165" customWidth="1"/>
    <col min="9" max="9" width="20.57421875" style="309" customWidth="1"/>
    <col min="10" max="10" width="23.421875" style="165" customWidth="1"/>
    <col min="11" max="16384" width="9.140625" style="165" customWidth="1"/>
  </cols>
  <sheetData>
    <row r="1" spans="1:8" ht="9" customHeight="1">
      <c r="A1" s="358"/>
      <c r="B1" s="358"/>
      <c r="C1" s="358"/>
      <c r="D1" s="358"/>
      <c r="E1" s="358"/>
      <c r="F1" s="358"/>
      <c r="G1" s="358"/>
      <c r="H1" s="358"/>
    </row>
    <row r="2" spans="1:7" ht="17.25" customHeight="1">
      <c r="A2" s="354" t="s">
        <v>84</v>
      </c>
      <c r="B2" s="354"/>
      <c r="C2" s="354"/>
      <c r="D2" s="354"/>
      <c r="E2" s="354"/>
      <c r="F2" s="354"/>
      <c r="G2" s="354"/>
    </row>
    <row r="3" spans="1:7" ht="15.75" customHeight="1">
      <c r="A3" s="363" t="s">
        <v>85</v>
      </c>
      <c r="B3" s="363"/>
      <c r="C3" s="363"/>
      <c r="D3" s="363"/>
      <c r="E3" s="364"/>
      <c r="F3" s="364"/>
      <c r="G3" s="364"/>
    </row>
    <row r="4" spans="1:7" ht="1.5" customHeight="1">
      <c r="A4" s="362" t="s">
        <v>86</v>
      </c>
      <c r="B4" s="362"/>
      <c r="C4" s="362"/>
      <c r="D4" s="362"/>
      <c r="E4" s="364"/>
      <c r="F4" s="364"/>
      <c r="G4" s="364"/>
    </row>
    <row r="5" spans="1:7" ht="13.5" customHeight="1">
      <c r="A5" s="362"/>
      <c r="B5" s="362"/>
      <c r="C5" s="362"/>
      <c r="D5" s="362"/>
      <c r="E5" s="365"/>
      <c r="F5" s="365"/>
      <c r="G5" s="365"/>
    </row>
    <row r="6" spans="1:7" ht="1.5" customHeight="1">
      <c r="A6" s="358"/>
      <c r="B6" s="358"/>
      <c r="C6" s="358"/>
      <c r="D6" s="358"/>
      <c r="E6" s="365"/>
      <c r="F6" s="365"/>
      <c r="G6" s="365"/>
    </row>
    <row r="7" spans="1:7" ht="9" customHeight="1">
      <c r="A7" s="358"/>
      <c r="B7" s="358"/>
      <c r="C7" s="358"/>
      <c r="D7" s="358"/>
      <c r="E7" s="354"/>
      <c r="F7" s="354"/>
      <c r="G7" s="354"/>
    </row>
    <row r="8" spans="1:7" ht="21.75" customHeight="1">
      <c r="A8" s="360" t="s">
        <v>87</v>
      </c>
      <c r="B8" s="360"/>
      <c r="C8" s="360"/>
      <c r="D8" s="360"/>
      <c r="E8" s="360"/>
      <c r="F8" s="360"/>
      <c r="G8" s="360"/>
    </row>
    <row r="9" spans="1:7" ht="17.25" customHeight="1">
      <c r="A9" s="359" t="s">
        <v>173</v>
      </c>
      <c r="B9" s="359"/>
      <c r="C9" s="359"/>
      <c r="D9" s="359"/>
      <c r="E9" s="359"/>
      <c r="F9" s="359"/>
      <c r="G9" s="359"/>
    </row>
    <row r="10" spans="1:7" ht="15" customHeight="1">
      <c r="A10" s="361" t="s">
        <v>88</v>
      </c>
      <c r="B10" s="361"/>
      <c r="C10" s="361"/>
      <c r="D10" s="361"/>
      <c r="E10" s="361"/>
      <c r="F10" s="361"/>
      <c r="G10" s="361"/>
    </row>
    <row r="11" spans="1:7" ht="86.25" customHeight="1">
      <c r="A11" s="362" t="s">
        <v>89</v>
      </c>
      <c r="B11" s="362"/>
      <c r="C11" s="362"/>
      <c r="D11" s="362"/>
      <c r="E11" s="362"/>
      <c r="F11" s="362"/>
      <c r="G11" s="362"/>
    </row>
    <row r="12" spans="1:7" ht="15" customHeight="1">
      <c r="A12" s="358"/>
      <c r="B12" s="358"/>
      <c r="C12" s="358"/>
      <c r="D12" s="358"/>
      <c r="E12" s="358"/>
      <c r="F12" s="358"/>
      <c r="G12" s="167"/>
    </row>
    <row r="13" spans="1:7" ht="76.5" customHeight="1">
      <c r="A13" s="164" t="s">
        <v>82</v>
      </c>
      <c r="B13" s="168"/>
      <c r="C13" s="168" t="s">
        <v>3</v>
      </c>
      <c r="D13" s="203" t="s">
        <v>90</v>
      </c>
      <c r="E13" s="203" t="s">
        <v>96</v>
      </c>
      <c r="F13" s="163" t="s">
        <v>176</v>
      </c>
      <c r="G13" s="164" t="s">
        <v>177</v>
      </c>
    </row>
    <row r="14" spans="1:7" ht="21.75" customHeight="1">
      <c r="A14" s="169">
        <v>1</v>
      </c>
      <c r="B14" s="170"/>
      <c r="C14" s="170">
        <v>2</v>
      </c>
      <c r="D14" s="204">
        <v>3</v>
      </c>
      <c r="E14" s="204">
        <v>4</v>
      </c>
      <c r="F14" s="171">
        <v>5</v>
      </c>
      <c r="G14" s="169">
        <v>6</v>
      </c>
    </row>
    <row r="15" spans="1:7" ht="18.75" customHeight="1">
      <c r="A15" s="172" t="s">
        <v>6</v>
      </c>
      <c r="B15" s="229" t="s">
        <v>6</v>
      </c>
      <c r="C15" s="2" t="s">
        <v>5</v>
      </c>
      <c r="D15" s="205"/>
      <c r="E15" s="206"/>
      <c r="F15" s="173"/>
      <c r="G15" s="174"/>
    </row>
    <row r="16" spans="1:7" ht="18.75" customHeight="1">
      <c r="A16" s="172"/>
      <c r="B16" s="172"/>
      <c r="C16" s="374" t="s">
        <v>91</v>
      </c>
      <c r="D16" s="375">
        <v>5027726534</v>
      </c>
      <c r="E16" s="206"/>
      <c r="F16" s="173"/>
      <c r="G16" s="174"/>
    </row>
    <row r="17" spans="1:7" ht="18.75" customHeight="1">
      <c r="A17" s="175"/>
      <c r="B17" s="175"/>
      <c r="C17" s="376" t="s">
        <v>92</v>
      </c>
      <c r="D17" s="265">
        <v>4183809180</v>
      </c>
      <c r="E17" s="373"/>
      <c r="F17" s="176"/>
      <c r="G17" s="174"/>
    </row>
    <row r="18" spans="1:7" ht="18.75" customHeight="1">
      <c r="A18" s="175"/>
      <c r="B18" s="175"/>
      <c r="C18" s="376" t="s">
        <v>93</v>
      </c>
      <c r="D18" s="265">
        <v>601474886</v>
      </c>
      <c r="E18" s="373"/>
      <c r="F18" s="176"/>
      <c r="G18" s="174"/>
    </row>
    <row r="19" spans="1:7" ht="18.75" customHeight="1">
      <c r="A19" s="175"/>
      <c r="B19" s="380"/>
      <c r="C19" s="376" t="s">
        <v>178</v>
      </c>
      <c r="D19" s="265">
        <v>242442468</v>
      </c>
      <c r="E19" s="373"/>
      <c r="F19" s="176"/>
      <c r="G19" s="174"/>
    </row>
    <row r="20" spans="1:7" ht="18.75" customHeight="1">
      <c r="A20" s="377"/>
      <c r="B20" s="388"/>
      <c r="C20" s="374" t="s">
        <v>182</v>
      </c>
      <c r="D20" s="389">
        <v>2880000</v>
      </c>
      <c r="E20" s="378"/>
      <c r="F20" s="379"/>
      <c r="G20" s="379"/>
    </row>
    <row r="21" spans="1:9" s="177" customFormat="1" ht="27" customHeight="1">
      <c r="A21" s="26" t="s">
        <v>4</v>
      </c>
      <c r="B21" s="276"/>
      <c r="C21" s="276" t="s">
        <v>81</v>
      </c>
      <c r="D21" s="277">
        <f>SUM(D22:D26)</f>
        <v>601474886</v>
      </c>
      <c r="E21" s="277">
        <f>SUM(E22:E26)</f>
        <v>138045637</v>
      </c>
      <c r="F21" s="323">
        <f>SUM(F22:F26)</f>
        <v>1.371260286552341</v>
      </c>
      <c r="G21" s="277">
        <f>SUM(G22:G26)</f>
        <v>3.7533844918751456</v>
      </c>
      <c r="I21" s="316">
        <v>86422030</v>
      </c>
    </row>
    <row r="22" spans="1:9" s="177" customFormat="1" ht="24.75" customHeight="1">
      <c r="A22" s="18"/>
      <c r="B22" s="187">
        <v>6157</v>
      </c>
      <c r="C22" s="31" t="s">
        <v>11</v>
      </c>
      <c r="D22" s="319">
        <v>1800000</v>
      </c>
      <c r="E22" s="385"/>
      <c r="F22" s="390">
        <f>(E22/D22)*100%</f>
        <v>0</v>
      </c>
      <c r="G22" s="391"/>
      <c r="I22" s="312"/>
    </row>
    <row r="23" spans="1:9" s="177" customFormat="1" ht="24.75" customHeight="1">
      <c r="A23" s="18"/>
      <c r="B23" s="187">
        <v>6449</v>
      </c>
      <c r="C23" s="307" t="s">
        <v>158</v>
      </c>
      <c r="D23" s="320">
        <v>517474886</v>
      </c>
      <c r="E23" s="385">
        <v>135195637</v>
      </c>
      <c r="F23" s="390">
        <f>(E23/D23)*100%</f>
        <v>0.261260286552341</v>
      </c>
      <c r="G23" s="391">
        <f>(E23/I23)*100%</f>
        <v>3.7533844918751456</v>
      </c>
      <c r="I23" s="55">
        <v>36019661</v>
      </c>
    </row>
    <row r="24" spans="1:9" s="177" customFormat="1" ht="18.75" customHeight="1">
      <c r="A24" s="32"/>
      <c r="B24" s="187">
        <v>6758</v>
      </c>
      <c r="C24" s="31" t="s">
        <v>74</v>
      </c>
      <c r="D24" s="321">
        <v>15000000</v>
      </c>
      <c r="E24" s="385">
        <v>1650000</v>
      </c>
      <c r="F24" s="390">
        <f>(E24/D24)*100%</f>
        <v>0.11</v>
      </c>
      <c r="G24" s="183"/>
      <c r="I24" s="313"/>
    </row>
    <row r="25" spans="1:9" s="177" customFormat="1" ht="18.75" customHeight="1">
      <c r="A25" s="65"/>
      <c r="B25" s="187">
        <v>7004</v>
      </c>
      <c r="C25" s="31" t="s">
        <v>50</v>
      </c>
      <c r="D25" s="321">
        <v>1200000</v>
      </c>
      <c r="E25" s="385">
        <v>1200000</v>
      </c>
      <c r="F25" s="390">
        <f>(E25/D25)*100%</f>
        <v>1</v>
      </c>
      <c r="G25" s="183"/>
      <c r="I25" s="314"/>
    </row>
    <row r="26" spans="1:9" s="177" customFormat="1" ht="18.75" customHeight="1">
      <c r="A26" s="26"/>
      <c r="B26" s="187">
        <v>7799</v>
      </c>
      <c r="C26" s="274" t="s">
        <v>150</v>
      </c>
      <c r="D26" s="321">
        <v>66000000</v>
      </c>
      <c r="E26" s="279"/>
      <c r="F26" s="390">
        <f>(E26/D26)*100%</f>
        <v>0</v>
      </c>
      <c r="G26" s="183"/>
      <c r="I26" s="318"/>
    </row>
    <row r="27" spans="1:9" ht="18.75" customHeight="1">
      <c r="A27" s="392" t="s">
        <v>7</v>
      </c>
      <c r="B27" s="352" t="s">
        <v>80</v>
      </c>
      <c r="C27" s="352"/>
      <c r="D27" s="308">
        <v>4183809180</v>
      </c>
      <c r="E27" s="269">
        <f>SUM(E28:E75)</f>
        <v>832393733</v>
      </c>
      <c r="F27" s="390">
        <f>(E27/D27)*100%</f>
        <v>0.19895595071092606</v>
      </c>
      <c r="G27" s="391">
        <f aca="true" t="shared" si="0" ref="G27:G33">(E27/I27)*100%</f>
        <v>0.9384534768693625</v>
      </c>
      <c r="I27" s="310">
        <v>886984548</v>
      </c>
    </row>
    <row r="28" spans="1:9" s="178" customFormat="1" ht="18.75" customHeight="1">
      <c r="A28" s="179"/>
      <c r="B28" s="187">
        <v>6001</v>
      </c>
      <c r="C28" s="210" t="s">
        <v>166</v>
      </c>
      <c r="D28" s="226">
        <v>1342966800</v>
      </c>
      <c r="E28" s="226">
        <v>333953700</v>
      </c>
      <c r="F28" s="390">
        <f aca="true" t="shared" si="1" ref="F28:F70">(E28/D28)*100%</f>
        <v>0.24866861935827453</v>
      </c>
      <c r="G28" s="391">
        <f t="shared" si="0"/>
        <v>0.9948069270646057</v>
      </c>
      <c r="I28" s="28">
        <v>335696999</v>
      </c>
    </row>
    <row r="29" spans="1:9" s="178" customFormat="1" ht="18.75" customHeight="1">
      <c r="A29" s="179"/>
      <c r="B29" s="187">
        <v>6051</v>
      </c>
      <c r="C29" s="210" t="s">
        <v>167</v>
      </c>
      <c r="D29" s="267">
        <v>224640000</v>
      </c>
      <c r="E29" s="368">
        <v>64584000</v>
      </c>
      <c r="F29" s="390">
        <f t="shared" si="1"/>
        <v>0.2875</v>
      </c>
      <c r="G29" s="391">
        <f t="shared" si="0"/>
        <v>1.6235294117647059</v>
      </c>
      <c r="I29" s="162">
        <v>39780000</v>
      </c>
    </row>
    <row r="30" spans="1:9" s="178" customFormat="1" ht="18.75" customHeight="1">
      <c r="A30" s="179"/>
      <c r="B30" s="187">
        <v>6101</v>
      </c>
      <c r="C30" s="210" t="s">
        <v>168</v>
      </c>
      <c r="D30" s="268">
        <v>37548000</v>
      </c>
      <c r="E30" s="369">
        <v>9610500</v>
      </c>
      <c r="F30" s="390">
        <f t="shared" si="1"/>
        <v>0.25595238095238093</v>
      </c>
      <c r="G30" s="391">
        <f t="shared" si="0"/>
        <v>1.048780487804878</v>
      </c>
      <c r="I30" s="209">
        <v>9163500</v>
      </c>
    </row>
    <row r="31" spans="1:9" s="178" customFormat="1" ht="18.75" customHeight="1">
      <c r="A31" s="179"/>
      <c r="B31" s="187">
        <v>6113</v>
      </c>
      <c r="C31" s="210" t="s">
        <v>170</v>
      </c>
      <c r="D31" s="227">
        <v>1788000</v>
      </c>
      <c r="E31" s="370">
        <v>91226456</v>
      </c>
      <c r="F31" s="390">
        <f t="shared" si="1"/>
        <v>51.02150782997763</v>
      </c>
      <c r="G31" s="391">
        <f t="shared" si="0"/>
        <v>204.08603131991052</v>
      </c>
      <c r="I31" s="55">
        <v>447000</v>
      </c>
    </row>
    <row r="32" spans="1:9" s="178" customFormat="1" ht="18.75" customHeight="1">
      <c r="A32" s="179"/>
      <c r="B32" s="187">
        <v>6112</v>
      </c>
      <c r="C32" s="210" t="s">
        <v>169</v>
      </c>
      <c r="D32" s="227">
        <v>365149180</v>
      </c>
      <c r="E32" s="370">
        <v>447000</v>
      </c>
      <c r="F32" s="390">
        <f t="shared" si="1"/>
        <v>0.0012241572061040915</v>
      </c>
      <c r="G32" s="391">
        <f t="shared" si="0"/>
        <v>0.004864694984386288</v>
      </c>
      <c r="I32" s="55">
        <v>91886542</v>
      </c>
    </row>
    <row r="33" spans="1:9" s="178" customFormat="1" ht="23.25" customHeight="1">
      <c r="A33" s="179"/>
      <c r="B33" s="187">
        <v>6115</v>
      </c>
      <c r="C33" s="210" t="s">
        <v>174</v>
      </c>
      <c r="D33" s="227">
        <f>255260000+27601356</f>
        <v>282861356</v>
      </c>
      <c r="E33" s="370">
        <v>80406173</v>
      </c>
      <c r="F33" s="390">
        <f t="shared" si="1"/>
        <v>0.2842600139412469</v>
      </c>
      <c r="G33" s="391">
        <f t="shared" si="0"/>
        <v>1.0577210497533251</v>
      </c>
      <c r="I33" s="55">
        <v>76018316</v>
      </c>
    </row>
    <row r="34" spans="1:9" s="178" customFormat="1" ht="23.25" customHeight="1">
      <c r="A34" s="179"/>
      <c r="B34" s="230">
        <v>6299</v>
      </c>
      <c r="C34" s="386" t="s">
        <v>159</v>
      </c>
      <c r="D34" s="227">
        <v>10000000</v>
      </c>
      <c r="E34" s="246"/>
      <c r="F34" s="390">
        <f t="shared" si="1"/>
        <v>0</v>
      </c>
      <c r="G34" s="180"/>
      <c r="I34" s="311"/>
    </row>
    <row r="35" spans="1:9" s="178" customFormat="1" ht="18.75" customHeight="1">
      <c r="A35" s="179"/>
      <c r="B35" s="187">
        <v>6301</v>
      </c>
      <c r="C35" s="283" t="s">
        <v>99</v>
      </c>
      <c r="D35" s="190">
        <v>400058777.29999995</v>
      </c>
      <c r="E35" s="385">
        <v>89387266</v>
      </c>
      <c r="F35" s="390">
        <f t="shared" si="1"/>
        <v>0.22343533268605031</v>
      </c>
      <c r="G35" s="391">
        <f>(E35/I35)*100%</f>
        <v>0.946675703094483</v>
      </c>
      <c r="I35" s="29">
        <v>94422267</v>
      </c>
    </row>
    <row r="36" spans="1:9" s="177" customFormat="1" ht="18.75" customHeight="1">
      <c r="A36" s="181"/>
      <c r="B36" s="187">
        <v>6302</v>
      </c>
      <c r="C36" s="283" t="s">
        <v>100</v>
      </c>
      <c r="D36" s="190">
        <v>68581504.67999999</v>
      </c>
      <c r="E36" s="385">
        <v>15323531</v>
      </c>
      <c r="F36" s="390">
        <f t="shared" si="1"/>
        <v>0.22343532810339037</v>
      </c>
      <c r="G36" s="391">
        <f>(E36/I36)*100%</f>
        <v>0.9466757037301178</v>
      </c>
      <c r="I36" s="29">
        <v>16186674</v>
      </c>
    </row>
    <row r="37" spans="1:9" s="178" customFormat="1" ht="18.75" customHeight="1">
      <c r="A37" s="179"/>
      <c r="B37" s="187">
        <v>6303</v>
      </c>
      <c r="C37" s="283" t="s">
        <v>102</v>
      </c>
      <c r="D37" s="190">
        <v>22860501.56</v>
      </c>
      <c r="E37" s="385">
        <v>10215687</v>
      </c>
      <c r="F37" s="390">
        <f>(E37/D37)*100%</f>
        <v>0.44687064162559</v>
      </c>
      <c r="G37" s="391">
        <f>(E37/I37)*100%</f>
        <v>1.8933513456810214</v>
      </c>
      <c r="I37" s="29">
        <v>5395558</v>
      </c>
    </row>
    <row r="38" spans="1:9" s="178" customFormat="1" ht="18.75" customHeight="1">
      <c r="A38" s="179"/>
      <c r="B38" s="187">
        <v>6304</v>
      </c>
      <c r="C38" s="283" t="s">
        <v>101</v>
      </c>
      <c r="D38" s="190">
        <v>45721060</v>
      </c>
      <c r="E38" s="385">
        <v>5107844</v>
      </c>
      <c r="F38" s="390">
        <f t="shared" si="1"/>
        <v>0.11171753235817368</v>
      </c>
      <c r="G38" s="391">
        <f>(E38/I38)*100%</f>
        <v>0.473337882754666</v>
      </c>
      <c r="I38" s="29">
        <v>10791116</v>
      </c>
    </row>
    <row r="39" spans="1:9" s="177" customFormat="1" ht="18.75" customHeight="1">
      <c r="A39" s="181"/>
      <c r="B39" s="187">
        <v>6404</v>
      </c>
      <c r="C39" s="210" t="s">
        <v>160</v>
      </c>
      <c r="D39" s="270"/>
      <c r="E39" s="385">
        <v>30000000</v>
      </c>
      <c r="F39" s="322">
        <f>SUM(F40:F76)</f>
        <v>2.8008886151614307</v>
      </c>
      <c r="G39" s="391">
        <f aca="true" t="shared" si="2" ref="G39:G74">(E39/I39)*100%</f>
        <v>1.2345679012345678</v>
      </c>
      <c r="I39" s="29">
        <v>24300000</v>
      </c>
    </row>
    <row r="40" spans="1:9" s="178" customFormat="1" ht="18.75" customHeight="1">
      <c r="A40" s="181"/>
      <c r="B40" s="187">
        <v>6449</v>
      </c>
      <c r="C40" s="210" t="s">
        <v>161</v>
      </c>
      <c r="D40" s="190">
        <v>22000000</v>
      </c>
      <c r="E40" s="385">
        <v>8583600</v>
      </c>
      <c r="F40" s="390">
        <f t="shared" si="1"/>
        <v>0.3901636363636364</v>
      </c>
      <c r="G40" s="391">
        <f t="shared" si="2"/>
        <v>19.20268456375839</v>
      </c>
      <c r="I40" s="29">
        <v>447000</v>
      </c>
    </row>
    <row r="41" spans="1:9" s="178" customFormat="1" ht="18.75" customHeight="1">
      <c r="A41" s="179"/>
      <c r="B41" s="187">
        <v>6501</v>
      </c>
      <c r="C41" s="31" t="s">
        <v>133</v>
      </c>
      <c r="D41" s="190">
        <v>140000000</v>
      </c>
      <c r="E41" s="385">
        <v>9265499</v>
      </c>
      <c r="F41" s="390">
        <f t="shared" si="1"/>
        <v>0.06618213571428572</v>
      </c>
      <c r="G41" s="391">
        <f t="shared" si="2"/>
        <v>0.5638092761194389</v>
      </c>
      <c r="I41" s="29">
        <v>16433747</v>
      </c>
    </row>
    <row r="42" spans="1:9" s="178" customFormat="1" ht="18.75" customHeight="1">
      <c r="A42" s="181"/>
      <c r="B42" s="187">
        <v>6502</v>
      </c>
      <c r="C42" s="31" t="s">
        <v>134</v>
      </c>
      <c r="D42" s="190">
        <v>50000000</v>
      </c>
      <c r="E42" s="385">
        <v>1063290</v>
      </c>
      <c r="F42" s="390">
        <f t="shared" si="1"/>
        <v>0.0212658</v>
      </c>
      <c r="G42" s="391">
        <f t="shared" si="2"/>
        <v>0.3101851851851852</v>
      </c>
      <c r="I42" s="29">
        <v>3427920</v>
      </c>
    </row>
    <row r="43" spans="1:9" s="177" customFormat="1" ht="18.75" customHeight="1">
      <c r="A43" s="179"/>
      <c r="B43" s="187">
        <v>6504</v>
      </c>
      <c r="C43" s="31" t="s">
        <v>135</v>
      </c>
      <c r="D43" s="190">
        <v>10000000</v>
      </c>
      <c r="E43" s="226"/>
      <c r="F43" s="390">
        <f t="shared" si="1"/>
        <v>0</v>
      </c>
      <c r="G43" s="391">
        <f t="shared" si="2"/>
        <v>0</v>
      </c>
      <c r="I43" s="29">
        <v>1350000</v>
      </c>
    </row>
    <row r="44" spans="1:9" s="178" customFormat="1" ht="18.75" customHeight="1">
      <c r="A44" s="181"/>
      <c r="B44" s="187">
        <v>6551</v>
      </c>
      <c r="C44" s="31" t="s">
        <v>103</v>
      </c>
      <c r="D44" s="190">
        <v>40000000</v>
      </c>
      <c r="E44" s="385">
        <v>1422000</v>
      </c>
      <c r="F44" s="390">
        <f t="shared" si="1"/>
        <v>0.03555</v>
      </c>
      <c r="G44" s="391"/>
      <c r="I44" s="29">
        <v>0</v>
      </c>
    </row>
    <row r="45" spans="1:9" s="178" customFormat="1" ht="18.75" customHeight="1">
      <c r="A45" s="179"/>
      <c r="B45" s="372">
        <v>6552</v>
      </c>
      <c r="C45" s="31" t="s">
        <v>104</v>
      </c>
      <c r="D45" s="190">
        <v>60000000</v>
      </c>
      <c r="E45" s="190"/>
      <c r="F45" s="390">
        <f t="shared" si="1"/>
        <v>0</v>
      </c>
      <c r="G45" s="391"/>
      <c r="I45" s="29">
        <v>0</v>
      </c>
    </row>
    <row r="46" spans="1:9" s="177" customFormat="1" ht="18.75" customHeight="1">
      <c r="A46" s="181"/>
      <c r="B46" s="187">
        <v>6599</v>
      </c>
      <c r="C46" s="31" t="s">
        <v>105</v>
      </c>
      <c r="D46" s="190">
        <v>114880000</v>
      </c>
      <c r="E46" s="385">
        <v>5328000</v>
      </c>
      <c r="F46" s="390">
        <f t="shared" si="1"/>
        <v>0.04637883008356546</v>
      </c>
      <c r="G46" s="391">
        <f t="shared" si="2"/>
        <v>1.6914285714285715</v>
      </c>
      <c r="I46" s="29">
        <v>3150000</v>
      </c>
    </row>
    <row r="47" spans="1:9" s="178" customFormat="1" ht="18.75" customHeight="1">
      <c r="A47" s="179"/>
      <c r="B47" s="187">
        <v>6601</v>
      </c>
      <c r="C47" s="31" t="s">
        <v>31</v>
      </c>
      <c r="D47" s="190">
        <f>150000*12</f>
        <v>1800000</v>
      </c>
      <c r="E47" s="385">
        <v>66000</v>
      </c>
      <c r="F47" s="390">
        <f t="shared" si="1"/>
        <v>0.03666666666666667</v>
      </c>
      <c r="G47" s="391">
        <f t="shared" si="2"/>
        <v>1</v>
      </c>
      <c r="I47" s="29">
        <v>66000</v>
      </c>
    </row>
    <row r="48" spans="1:9" s="178" customFormat="1" ht="18.75" customHeight="1">
      <c r="A48" s="179"/>
      <c r="B48" s="187">
        <v>6605</v>
      </c>
      <c r="C48" s="31" t="s">
        <v>55</v>
      </c>
      <c r="D48" s="190">
        <f>550000*12</f>
        <v>6600000</v>
      </c>
      <c r="E48" s="385">
        <v>1650000</v>
      </c>
      <c r="F48" s="390">
        <f>(E48/D48)*100%</f>
        <v>0.25</v>
      </c>
      <c r="G48" s="391">
        <f>(E48/I48)*100%</f>
        <v>1</v>
      </c>
      <c r="I48" s="29">
        <v>1650000</v>
      </c>
    </row>
    <row r="49" spans="1:9" s="178" customFormat="1" ht="18.75" customHeight="1">
      <c r="A49" s="181"/>
      <c r="B49" s="187">
        <v>6608</v>
      </c>
      <c r="C49" s="31" t="s">
        <v>32</v>
      </c>
      <c r="D49" s="190">
        <v>5000000</v>
      </c>
      <c r="E49" s="385"/>
      <c r="F49" s="390">
        <f t="shared" si="1"/>
        <v>0</v>
      </c>
      <c r="G49" s="391">
        <f t="shared" si="2"/>
        <v>0</v>
      </c>
      <c r="I49" s="29">
        <v>3050000</v>
      </c>
    </row>
    <row r="50" spans="1:9" s="177" customFormat="1" ht="18.75" customHeight="1">
      <c r="A50" s="181"/>
      <c r="B50" s="187">
        <v>6618</v>
      </c>
      <c r="C50" s="31" t="s">
        <v>106</v>
      </c>
      <c r="D50" s="190">
        <v>4800000</v>
      </c>
      <c r="E50" s="385">
        <v>1200000</v>
      </c>
      <c r="F50" s="390">
        <f t="shared" si="1"/>
        <v>0.25</v>
      </c>
      <c r="G50" s="391">
        <f t="shared" si="2"/>
        <v>1</v>
      </c>
      <c r="I50" s="29">
        <v>1200000</v>
      </c>
    </row>
    <row r="51" spans="1:9" s="178" customFormat="1" ht="18.75" customHeight="1">
      <c r="A51" s="179"/>
      <c r="B51" s="187">
        <v>6701</v>
      </c>
      <c r="C51" s="31" t="s">
        <v>33</v>
      </c>
      <c r="D51" s="190">
        <v>10000000</v>
      </c>
      <c r="E51" s="385">
        <v>4637187</v>
      </c>
      <c r="F51" s="390">
        <f t="shared" si="1"/>
        <v>0.4637187</v>
      </c>
      <c r="G51" s="391"/>
      <c r="I51" s="311"/>
    </row>
    <row r="52" spans="1:9" s="178" customFormat="1" ht="18.75" customHeight="1">
      <c r="A52" s="181"/>
      <c r="B52" s="187">
        <v>6702</v>
      </c>
      <c r="C52" s="31" t="s">
        <v>34</v>
      </c>
      <c r="D52" s="190">
        <v>30000000</v>
      </c>
      <c r="E52" s="385">
        <v>4400000</v>
      </c>
      <c r="F52" s="390">
        <f t="shared" si="1"/>
        <v>0.14666666666666667</v>
      </c>
      <c r="G52" s="391"/>
      <c r="I52" s="311"/>
    </row>
    <row r="53" spans="1:9" s="178" customFormat="1" ht="18.75" customHeight="1">
      <c r="A53" s="179"/>
      <c r="B53" s="187">
        <v>6703</v>
      </c>
      <c r="C53" s="31" t="s">
        <v>35</v>
      </c>
      <c r="D53" s="190">
        <v>20000000</v>
      </c>
      <c r="E53" s="385">
        <v>1050000</v>
      </c>
      <c r="F53" s="390">
        <f t="shared" si="1"/>
        <v>0.0525</v>
      </c>
      <c r="G53" s="391"/>
      <c r="I53" s="311"/>
    </row>
    <row r="54" spans="1:9" s="177" customFormat="1" ht="18.75" customHeight="1">
      <c r="A54" s="181"/>
      <c r="B54" s="187">
        <v>6704</v>
      </c>
      <c r="C54" s="31" t="s">
        <v>136</v>
      </c>
      <c r="D54" s="190">
        <f>500000*2*12</f>
        <v>12000000</v>
      </c>
      <c r="E54" s="385">
        <v>3000000</v>
      </c>
      <c r="F54" s="390">
        <f t="shared" si="1"/>
        <v>0.25</v>
      </c>
      <c r="G54" s="391">
        <f t="shared" si="2"/>
        <v>1</v>
      </c>
      <c r="I54" s="29">
        <v>3000000</v>
      </c>
    </row>
    <row r="55" spans="1:9" s="177" customFormat="1" ht="18.75" customHeight="1">
      <c r="A55" s="179"/>
      <c r="B55" s="187">
        <v>6751</v>
      </c>
      <c r="C55" s="31" t="s">
        <v>36</v>
      </c>
      <c r="D55" s="190">
        <v>5000000</v>
      </c>
      <c r="E55" s="190"/>
      <c r="F55" s="390">
        <f t="shared" si="1"/>
        <v>0</v>
      </c>
      <c r="G55" s="391"/>
      <c r="I55" s="313"/>
    </row>
    <row r="56" spans="1:9" s="177" customFormat="1" ht="18.75" customHeight="1">
      <c r="A56" s="181"/>
      <c r="B56" s="187">
        <v>6757</v>
      </c>
      <c r="C56" s="31" t="s">
        <v>171</v>
      </c>
      <c r="D56" s="190">
        <v>398034000</v>
      </c>
      <c r="E56" s="385">
        <v>32994000</v>
      </c>
      <c r="F56" s="390">
        <f>(E56/D56)*100%</f>
        <v>0.08289241622574955</v>
      </c>
      <c r="G56" s="391">
        <f t="shared" si="2"/>
        <v>0.4181908057340583</v>
      </c>
      <c r="I56" s="29">
        <v>78897000</v>
      </c>
    </row>
    <row r="57" spans="1:9" s="177" customFormat="1" ht="18.75" customHeight="1">
      <c r="A57" s="179"/>
      <c r="B57" s="187">
        <v>6758</v>
      </c>
      <c r="C57" s="31" t="s">
        <v>65</v>
      </c>
      <c r="D57" s="190">
        <v>5000000</v>
      </c>
      <c r="E57" s="190"/>
      <c r="F57" s="390"/>
      <c r="G57" s="391"/>
      <c r="I57" s="313"/>
    </row>
    <row r="58" spans="1:9" s="177" customFormat="1" ht="18.75" customHeight="1">
      <c r="A58" s="181"/>
      <c r="B58" s="271">
        <v>6799</v>
      </c>
      <c r="C58" s="272" t="s">
        <v>137</v>
      </c>
      <c r="D58" s="227">
        <v>30000000</v>
      </c>
      <c r="E58" s="385">
        <v>8000000</v>
      </c>
      <c r="F58" s="390"/>
      <c r="G58" s="391">
        <f t="shared" si="2"/>
        <v>0.31783869686134286</v>
      </c>
      <c r="I58" s="55">
        <v>25170000</v>
      </c>
    </row>
    <row r="59" spans="1:9" s="177" customFormat="1" ht="18.75" customHeight="1">
      <c r="A59" s="179"/>
      <c r="B59" s="187">
        <v>6907</v>
      </c>
      <c r="C59" s="31" t="s">
        <v>38</v>
      </c>
      <c r="D59" s="190">
        <v>30000000</v>
      </c>
      <c r="E59" s="190"/>
      <c r="F59" s="390">
        <f t="shared" si="1"/>
        <v>0</v>
      </c>
      <c r="G59" s="391"/>
      <c r="I59" s="29"/>
    </row>
    <row r="60" spans="1:9" s="177" customFormat="1" ht="18.75" customHeight="1">
      <c r="A60" s="181"/>
      <c r="B60" s="187">
        <v>6905</v>
      </c>
      <c r="C60" s="31" t="s">
        <v>39</v>
      </c>
      <c r="D60" s="190">
        <v>12000000</v>
      </c>
      <c r="E60" s="190"/>
      <c r="F60" s="390">
        <f t="shared" si="1"/>
        <v>0</v>
      </c>
      <c r="G60" s="391"/>
      <c r="I60" s="29"/>
    </row>
    <row r="61" spans="1:9" s="177" customFormat="1" ht="18.75" customHeight="1">
      <c r="A61" s="179"/>
      <c r="B61" s="187">
        <v>6912</v>
      </c>
      <c r="C61" s="31" t="s">
        <v>40</v>
      </c>
      <c r="D61" s="190">
        <v>18000000</v>
      </c>
      <c r="E61" s="190"/>
      <c r="F61" s="390">
        <f t="shared" si="1"/>
        <v>0</v>
      </c>
      <c r="G61" s="391">
        <f t="shared" si="2"/>
        <v>0</v>
      </c>
      <c r="I61" s="29">
        <v>12570000</v>
      </c>
    </row>
    <row r="62" spans="1:9" s="178" customFormat="1" ht="18.75" customHeight="1">
      <c r="A62" s="181"/>
      <c r="B62" s="187">
        <v>6913</v>
      </c>
      <c r="C62" s="31" t="s">
        <v>78</v>
      </c>
      <c r="D62" s="190">
        <v>30000000</v>
      </c>
      <c r="E62" s="385">
        <v>2285000</v>
      </c>
      <c r="F62" s="390">
        <f t="shared" si="1"/>
        <v>0.07616666666666666</v>
      </c>
      <c r="G62" s="391"/>
      <c r="I62" s="29"/>
    </row>
    <row r="63" spans="1:9" s="178" customFormat="1" ht="18.75" customHeight="1">
      <c r="A63" s="179"/>
      <c r="B63" s="187">
        <v>6921</v>
      </c>
      <c r="C63" s="31" t="s">
        <v>41</v>
      </c>
      <c r="D63" s="190">
        <v>15000000</v>
      </c>
      <c r="E63" s="190"/>
      <c r="F63" s="390">
        <f t="shared" si="1"/>
        <v>0</v>
      </c>
      <c r="G63" s="391">
        <f t="shared" si="2"/>
        <v>0</v>
      </c>
      <c r="I63" s="29">
        <v>1990000</v>
      </c>
    </row>
    <row r="64" spans="1:9" s="178" customFormat="1" ht="18.75" customHeight="1">
      <c r="A64" s="181"/>
      <c r="B64" s="187">
        <v>6949</v>
      </c>
      <c r="C64" s="31" t="s">
        <v>42</v>
      </c>
      <c r="D64" s="190">
        <v>50000000</v>
      </c>
      <c r="E64" s="190"/>
      <c r="F64" s="390">
        <f t="shared" si="1"/>
        <v>0</v>
      </c>
      <c r="G64" s="391"/>
      <c r="I64" s="29"/>
    </row>
    <row r="65" spans="1:9" s="177" customFormat="1" ht="20.25" customHeight="1">
      <c r="A65" s="179"/>
      <c r="B65" s="187">
        <v>7001</v>
      </c>
      <c r="C65" s="273" t="s">
        <v>163</v>
      </c>
      <c r="D65" s="190">
        <v>20000000</v>
      </c>
      <c r="E65" s="385">
        <v>4507000</v>
      </c>
      <c r="F65" s="390">
        <f t="shared" si="1"/>
        <v>0.22535</v>
      </c>
      <c r="G65" s="391">
        <f t="shared" si="2"/>
        <v>0.5620401546327473</v>
      </c>
      <c r="I65" s="29">
        <v>8019000</v>
      </c>
    </row>
    <row r="66" spans="1:9" s="177" customFormat="1" ht="20.25" customHeight="1">
      <c r="A66" s="181"/>
      <c r="B66" s="187">
        <v>7004</v>
      </c>
      <c r="C66" s="31" t="s">
        <v>45</v>
      </c>
      <c r="D66" s="190">
        <v>2520000</v>
      </c>
      <c r="E66" s="190"/>
      <c r="F66" s="390">
        <f t="shared" si="1"/>
        <v>0</v>
      </c>
      <c r="G66" s="391"/>
      <c r="I66" s="316"/>
    </row>
    <row r="67" spans="1:9" s="177" customFormat="1" ht="21.75" customHeight="1">
      <c r="A67" s="179"/>
      <c r="B67" s="187">
        <v>7012</v>
      </c>
      <c r="C67" s="31" t="s">
        <v>44</v>
      </c>
      <c r="D67" s="190">
        <v>15000000</v>
      </c>
      <c r="E67" s="190"/>
      <c r="F67" s="390">
        <f t="shared" si="1"/>
        <v>0</v>
      </c>
      <c r="G67" s="391"/>
      <c r="I67" s="313"/>
    </row>
    <row r="68" spans="1:9" s="178" customFormat="1" ht="27.75" customHeight="1">
      <c r="A68" s="181"/>
      <c r="B68" s="187">
        <v>7049</v>
      </c>
      <c r="C68" s="274" t="s">
        <v>58</v>
      </c>
      <c r="D68" s="190">
        <v>155000000</v>
      </c>
      <c r="E68" s="385">
        <v>7500000</v>
      </c>
      <c r="F68" s="390">
        <f t="shared" si="1"/>
        <v>0.04838709677419355</v>
      </c>
      <c r="G68" s="391">
        <f t="shared" si="2"/>
        <v>0.23696382984101308</v>
      </c>
      <c r="I68" s="37">
        <v>31650400</v>
      </c>
    </row>
    <row r="69" spans="1:9" s="178" customFormat="1" ht="18.75" customHeight="1">
      <c r="A69" s="179"/>
      <c r="B69" s="188">
        <v>7053</v>
      </c>
      <c r="C69" s="189" t="s">
        <v>69</v>
      </c>
      <c r="D69" s="191">
        <v>25000000</v>
      </c>
      <c r="E69" s="385">
        <v>4850000</v>
      </c>
      <c r="F69" s="390">
        <f t="shared" si="1"/>
        <v>0.194</v>
      </c>
      <c r="G69" s="391">
        <f t="shared" si="2"/>
        <v>0.3547915142648135</v>
      </c>
      <c r="I69" s="29">
        <v>13670000</v>
      </c>
    </row>
    <row r="70" spans="1:9" s="178" customFormat="1" ht="18.75" customHeight="1">
      <c r="A70" s="181"/>
      <c r="B70" s="187">
        <v>7756</v>
      </c>
      <c r="C70" s="31" t="s">
        <v>107</v>
      </c>
      <c r="D70" s="190">
        <v>2000000</v>
      </c>
      <c r="E70" s="385">
        <v>330000</v>
      </c>
      <c r="F70" s="390">
        <f t="shared" si="1"/>
        <v>0.165</v>
      </c>
      <c r="G70" s="391">
        <f t="shared" si="2"/>
        <v>1.7241379310344827</v>
      </c>
      <c r="I70" s="29">
        <v>191400</v>
      </c>
    </row>
    <row r="71" spans="1:9" s="178" customFormat="1" ht="18.75" customHeight="1">
      <c r="A71" s="179"/>
      <c r="B71" s="187">
        <v>7757</v>
      </c>
      <c r="C71" s="31" t="s">
        <v>152</v>
      </c>
      <c r="D71" s="190">
        <v>2500000</v>
      </c>
      <c r="E71" s="393"/>
      <c r="F71" s="390">
        <f>(E71/D71)*100%</f>
        <v>0</v>
      </c>
      <c r="G71" s="391"/>
      <c r="I71" s="315"/>
    </row>
    <row r="72" spans="1:9" s="178" customFormat="1" ht="18.75" customHeight="1">
      <c r="A72" s="181"/>
      <c r="B72" s="187">
        <v>7761</v>
      </c>
      <c r="C72" s="31" t="s">
        <v>37</v>
      </c>
      <c r="D72" s="190">
        <v>2500000</v>
      </c>
      <c r="E72" s="394"/>
      <c r="F72" s="390"/>
      <c r="G72" s="391"/>
      <c r="I72" s="317"/>
    </row>
    <row r="73" spans="1:9" s="177" customFormat="1" ht="18.75" customHeight="1">
      <c r="A73" s="179"/>
      <c r="B73" s="188">
        <v>7764</v>
      </c>
      <c r="C73" s="189" t="s">
        <v>140</v>
      </c>
      <c r="D73" s="191">
        <v>6400000</v>
      </c>
      <c r="E73" s="395"/>
      <c r="F73" s="390"/>
      <c r="G73" s="391">
        <f t="shared" si="2"/>
        <v>0</v>
      </c>
      <c r="I73" s="37">
        <v>6000000</v>
      </c>
    </row>
    <row r="74" spans="1:9" s="177" customFormat="1" ht="18.75" customHeight="1">
      <c r="A74" s="181"/>
      <c r="B74" s="187">
        <v>7799</v>
      </c>
      <c r="C74" s="31" t="s">
        <v>71</v>
      </c>
      <c r="D74" s="190">
        <v>30000000</v>
      </c>
      <c r="E74" s="396"/>
      <c r="F74" s="390"/>
      <c r="G74" s="391">
        <f t="shared" si="2"/>
        <v>0</v>
      </c>
      <c r="I74" s="29">
        <v>15927000</v>
      </c>
    </row>
    <row r="75" spans="1:9" s="177" customFormat="1" ht="18.75" customHeight="1">
      <c r="A75" s="179"/>
      <c r="B75" s="187">
        <v>7854</v>
      </c>
      <c r="C75" s="31" t="s">
        <v>141</v>
      </c>
      <c r="D75" s="190">
        <f>50000*12</f>
        <v>600000</v>
      </c>
      <c r="E75" s="278"/>
      <c r="F75" s="390">
        <f>(E75/D75)*100%</f>
        <v>0</v>
      </c>
      <c r="G75" s="182"/>
      <c r="I75" s="313"/>
    </row>
    <row r="76" spans="1:9" s="178" customFormat="1" ht="18.75" customHeight="1">
      <c r="A76" s="26" t="s">
        <v>117</v>
      </c>
      <c r="B76" s="266"/>
      <c r="C76" s="266" t="s">
        <v>151</v>
      </c>
      <c r="D76" s="275">
        <f>SUM(D77:D85)</f>
        <v>242442468</v>
      </c>
      <c r="E76" s="275">
        <f>SUM(E77:E85)</f>
        <v>125290563</v>
      </c>
      <c r="F76" s="390"/>
      <c r="G76" s="180"/>
      <c r="I76" s="315"/>
    </row>
    <row r="77" spans="1:9" s="177" customFormat="1" ht="18.75" customHeight="1">
      <c r="A77" s="26"/>
      <c r="B77" s="230">
        <v>6001</v>
      </c>
      <c r="C77" s="210" t="s">
        <v>172</v>
      </c>
      <c r="D77" s="385">
        <v>185200005</v>
      </c>
      <c r="E77" s="385">
        <v>68048100</v>
      </c>
      <c r="F77" s="390"/>
      <c r="G77" s="182"/>
      <c r="I77" s="318"/>
    </row>
    <row r="78" spans="1:9" s="177" customFormat="1" ht="18.75" customHeight="1">
      <c r="A78" s="26"/>
      <c r="B78" s="230">
        <v>6101</v>
      </c>
      <c r="C78" s="210" t="s">
        <v>168</v>
      </c>
      <c r="D78" s="385">
        <v>1999500</v>
      </c>
      <c r="E78" s="385">
        <v>1999500</v>
      </c>
      <c r="F78" s="390"/>
      <c r="G78" s="182"/>
      <c r="I78" s="371"/>
    </row>
    <row r="79" spans="1:9" s="177" customFormat="1" ht="18.75" customHeight="1">
      <c r="A79" s="26"/>
      <c r="B79" s="230">
        <v>6112</v>
      </c>
      <c r="C79" s="210" t="s">
        <v>170</v>
      </c>
      <c r="D79" s="385">
        <v>18456686</v>
      </c>
      <c r="E79" s="385">
        <v>18456686</v>
      </c>
      <c r="F79" s="390"/>
      <c r="G79" s="182"/>
      <c r="I79" s="371"/>
    </row>
    <row r="80" spans="1:9" s="177" customFormat="1" ht="18.75" customHeight="1">
      <c r="A80" s="26"/>
      <c r="B80" s="230">
        <v>6113</v>
      </c>
      <c r="C80" s="210" t="s">
        <v>169</v>
      </c>
      <c r="D80" s="385">
        <v>93000</v>
      </c>
      <c r="E80" s="385">
        <v>93000</v>
      </c>
      <c r="F80" s="390"/>
      <c r="G80" s="182"/>
      <c r="I80" s="371"/>
    </row>
    <row r="81" spans="1:9" s="177" customFormat="1" ht="18.75" customHeight="1">
      <c r="A81" s="26"/>
      <c r="B81" s="230">
        <v>1115</v>
      </c>
      <c r="C81" s="210" t="s">
        <v>174</v>
      </c>
      <c r="D81" s="385">
        <v>16382260</v>
      </c>
      <c r="E81" s="385">
        <v>16382260</v>
      </c>
      <c r="F81" s="390"/>
      <c r="G81" s="182"/>
      <c r="I81" s="371"/>
    </row>
    <row r="82" spans="1:9" s="177" customFormat="1" ht="18.75" customHeight="1">
      <c r="A82" s="26"/>
      <c r="B82" s="230">
        <v>6301</v>
      </c>
      <c r="C82" s="283" t="s">
        <v>99</v>
      </c>
      <c r="D82" s="385">
        <v>15125226</v>
      </c>
      <c r="E82" s="385">
        <v>15125226</v>
      </c>
      <c r="F82" s="390"/>
      <c r="G82" s="182"/>
      <c r="I82" s="371"/>
    </row>
    <row r="83" spans="1:9" s="177" customFormat="1" ht="18.75" customHeight="1">
      <c r="A83" s="26"/>
      <c r="B83" s="230">
        <v>6302</v>
      </c>
      <c r="C83" s="283" t="s">
        <v>100</v>
      </c>
      <c r="D83" s="385">
        <v>2592896</v>
      </c>
      <c r="E83" s="385">
        <v>2592896</v>
      </c>
      <c r="F83" s="390"/>
      <c r="G83" s="182"/>
      <c r="I83" s="371"/>
    </row>
    <row r="84" spans="1:9" s="177" customFormat="1" ht="18.75" customHeight="1">
      <c r="A84" s="26"/>
      <c r="B84" s="230">
        <v>6303</v>
      </c>
      <c r="C84" s="283" t="s">
        <v>102</v>
      </c>
      <c r="D84" s="385">
        <v>1728597</v>
      </c>
      <c r="E84" s="385">
        <v>1728597</v>
      </c>
      <c r="F84" s="390"/>
      <c r="G84" s="182"/>
      <c r="I84" s="371"/>
    </row>
    <row r="85" spans="1:9" s="177" customFormat="1" ht="18.75" customHeight="1">
      <c r="A85" s="26"/>
      <c r="B85" s="230">
        <v>6304</v>
      </c>
      <c r="C85" s="283" t="s">
        <v>101</v>
      </c>
      <c r="D85" s="385">
        <v>864298</v>
      </c>
      <c r="E85" s="385">
        <v>864298</v>
      </c>
      <c r="F85" s="390"/>
      <c r="G85" s="182"/>
      <c r="I85" s="371"/>
    </row>
    <row r="86" spans="1:9" s="177" customFormat="1" ht="18.75" customHeight="1">
      <c r="A86" s="18"/>
      <c r="B86" s="271"/>
      <c r="C86" s="295" t="s">
        <v>79</v>
      </c>
      <c r="D86" s="280">
        <v>5027726534</v>
      </c>
      <c r="E86" s="280">
        <v>1095729933</v>
      </c>
      <c r="F86" s="390"/>
      <c r="G86" s="183"/>
      <c r="I86" s="318"/>
    </row>
    <row r="87" spans="1:9" s="42" customFormat="1" ht="25.5" customHeight="1">
      <c r="A87" s="184"/>
      <c r="B87" s="184"/>
      <c r="C87" s="184"/>
      <c r="D87" s="184"/>
      <c r="E87" s="341" t="s">
        <v>175</v>
      </c>
      <c r="F87" s="341"/>
      <c r="G87" s="341"/>
      <c r="H87" s="184"/>
      <c r="I87" s="315"/>
    </row>
    <row r="88" spans="1:9" s="186" customFormat="1" ht="19.5" customHeight="1">
      <c r="A88" s="355" t="s">
        <v>83</v>
      </c>
      <c r="B88" s="355"/>
      <c r="C88" s="355"/>
      <c r="D88" s="185"/>
      <c r="E88" s="342" t="s">
        <v>8</v>
      </c>
      <c r="F88" s="342"/>
      <c r="G88" s="342"/>
      <c r="I88" s="313"/>
    </row>
    <row r="89" spans="1:9" s="42" customFormat="1" ht="22.5" customHeight="1">
      <c r="A89" s="353"/>
      <c r="B89" s="353"/>
      <c r="C89" s="353"/>
      <c r="D89" s="353"/>
      <c r="E89" s="353"/>
      <c r="F89" s="353"/>
      <c r="G89" s="353"/>
      <c r="H89" s="353"/>
      <c r="I89" s="315"/>
    </row>
    <row r="90" spans="1:9" s="42" customFormat="1" ht="15" customHeight="1">
      <c r="A90" s="353"/>
      <c r="B90" s="353"/>
      <c r="C90" s="353"/>
      <c r="D90" s="353"/>
      <c r="E90" s="353"/>
      <c r="F90" s="359"/>
      <c r="G90" s="359"/>
      <c r="I90" s="315"/>
    </row>
    <row r="91" spans="1:9" s="42" customFormat="1" ht="15" customHeight="1">
      <c r="A91" s="353"/>
      <c r="B91" s="353"/>
      <c r="C91" s="353"/>
      <c r="D91" s="353"/>
      <c r="E91" s="353"/>
      <c r="F91" s="354"/>
      <c r="G91" s="354"/>
      <c r="I91" s="315"/>
    </row>
    <row r="92" spans="6:9" s="42" customFormat="1" ht="15" customHeight="1">
      <c r="F92" s="166"/>
      <c r="G92" s="166"/>
      <c r="I92" s="315"/>
    </row>
    <row r="93" spans="6:9" s="42" customFormat="1" ht="15" customHeight="1">
      <c r="F93" s="166"/>
      <c r="G93" s="166"/>
      <c r="I93" s="315"/>
    </row>
    <row r="94" spans="1:9" s="42" customFormat="1" ht="18" customHeight="1">
      <c r="A94" s="353"/>
      <c r="B94" s="353"/>
      <c r="C94" s="353"/>
      <c r="D94" s="353"/>
      <c r="E94" s="353"/>
      <c r="F94" s="353"/>
      <c r="G94" s="353"/>
      <c r="H94" s="353"/>
      <c r="I94" s="315"/>
    </row>
    <row r="95" spans="1:9" s="42" customFormat="1" ht="15" customHeight="1">
      <c r="A95" s="355" t="s">
        <v>95</v>
      </c>
      <c r="B95" s="355"/>
      <c r="C95" s="355"/>
      <c r="D95" s="184"/>
      <c r="E95" s="328" t="s">
        <v>97</v>
      </c>
      <c r="F95" s="328"/>
      <c r="G95" s="328"/>
      <c r="H95" s="194"/>
      <c r="I95" s="315"/>
    </row>
    <row r="96" spans="1:9" s="42" customFormat="1" ht="19.5" customHeight="1">
      <c r="A96" s="353"/>
      <c r="B96" s="353"/>
      <c r="C96" s="353"/>
      <c r="D96" s="353"/>
      <c r="E96" s="353"/>
      <c r="F96" s="356"/>
      <c r="G96" s="356"/>
      <c r="H96" s="356"/>
      <c r="I96" s="315"/>
    </row>
    <row r="97" spans="1:9" s="42" customFormat="1" ht="15" customHeight="1">
      <c r="A97" s="357"/>
      <c r="B97" s="357"/>
      <c r="C97" s="357"/>
      <c r="D97" s="353"/>
      <c r="E97" s="353"/>
      <c r="F97" s="356"/>
      <c r="G97" s="356"/>
      <c r="H97" s="356"/>
      <c r="I97" s="315"/>
    </row>
  </sheetData>
  <sheetProtection/>
  <mergeCells count="30">
    <mergeCell ref="A1:H1"/>
    <mergeCell ref="A2:G2"/>
    <mergeCell ref="A3:D3"/>
    <mergeCell ref="E3:G4"/>
    <mergeCell ref="A4:D5"/>
    <mergeCell ref="E5:G6"/>
    <mergeCell ref="A6:D6"/>
    <mergeCell ref="A7:D7"/>
    <mergeCell ref="E7:G7"/>
    <mergeCell ref="A8:G8"/>
    <mergeCell ref="A9:G9"/>
    <mergeCell ref="A10:G10"/>
    <mergeCell ref="A11:G11"/>
    <mergeCell ref="A12:F12"/>
    <mergeCell ref="E87:G87"/>
    <mergeCell ref="A88:C88"/>
    <mergeCell ref="E88:G88"/>
    <mergeCell ref="A89:H89"/>
    <mergeCell ref="A90:E90"/>
    <mergeCell ref="F90:G90"/>
    <mergeCell ref="B27:C27"/>
    <mergeCell ref="A91:E91"/>
    <mergeCell ref="F91:G91"/>
    <mergeCell ref="A94:H94"/>
    <mergeCell ref="A95:C95"/>
    <mergeCell ref="A96:E96"/>
    <mergeCell ref="F96:H97"/>
    <mergeCell ref="A97:C97"/>
    <mergeCell ref="D97:E97"/>
    <mergeCell ref="E95:G95"/>
  </mergeCells>
  <printOptions horizontalCentered="1"/>
  <pageMargins left="0" right="0" top="0"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dien</dc:creator>
  <cp:keywords/>
  <dc:description/>
  <cp:lastModifiedBy>A</cp:lastModifiedBy>
  <cp:lastPrinted>2023-07-02T07:17:23Z</cp:lastPrinted>
  <dcterms:created xsi:type="dcterms:W3CDTF">2010-10-13T07:14:59Z</dcterms:created>
  <dcterms:modified xsi:type="dcterms:W3CDTF">2023-10-08T02:58:16Z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1033-10.2.0.5934</vt:lpwstr>
  </property>
</Properties>
</file>